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OST SHEET\FEB24\"/>
    </mc:Choice>
  </mc:AlternateContent>
  <bookViews>
    <workbookView xWindow="0" yWindow="0" windowWidth="204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L24" i="1" l="1"/>
  <c r="C10" i="1" l="1"/>
  <c r="Z9" i="1" l="1"/>
  <c r="Z16" i="1" s="1"/>
  <c r="Z19" i="1" s="1"/>
  <c r="Y9" i="1"/>
  <c r="Y16" i="1" s="1"/>
  <c r="Y19" i="1" s="1"/>
  <c r="X9" i="1"/>
  <c r="X16" i="1" s="1"/>
  <c r="X19" i="1" s="1"/>
  <c r="W9" i="1"/>
  <c r="W16" i="1" s="1"/>
  <c r="W19" i="1" s="1"/>
  <c r="V9" i="1"/>
  <c r="V16" i="1" s="1"/>
  <c r="V19" i="1" s="1"/>
  <c r="U9" i="1"/>
  <c r="U16" i="1" s="1"/>
  <c r="U19" i="1" s="1"/>
  <c r="T9" i="1"/>
  <c r="T16" i="1" s="1"/>
  <c r="T19" i="1" s="1"/>
  <c r="S9" i="1"/>
  <c r="S16" i="1" s="1"/>
  <c r="S19" i="1" s="1"/>
  <c r="R9" i="1"/>
  <c r="R16" i="1" s="1"/>
  <c r="R19" i="1" s="1"/>
  <c r="Q9" i="1"/>
  <c r="Q16" i="1" s="1"/>
  <c r="Q19" i="1" s="1"/>
  <c r="P9" i="1"/>
  <c r="P16" i="1" s="1"/>
  <c r="P19" i="1" s="1"/>
  <c r="O9" i="1"/>
  <c r="O16" i="1" s="1"/>
  <c r="O19" i="1" s="1"/>
  <c r="N9" i="1"/>
  <c r="N16" i="1" s="1"/>
  <c r="N19" i="1" s="1"/>
  <c r="M9" i="1"/>
  <c r="M16" i="1" s="1"/>
  <c r="M19" i="1" s="1"/>
  <c r="L9" i="1"/>
  <c r="L16" i="1" s="1"/>
  <c r="L19" i="1" s="1"/>
  <c r="K9" i="1"/>
  <c r="K16" i="1" s="1"/>
  <c r="K19" i="1" s="1"/>
  <c r="J9" i="1"/>
  <c r="J16" i="1" s="1"/>
  <c r="J19" i="1" s="1"/>
  <c r="J21" i="1" s="1"/>
  <c r="I9" i="1"/>
  <c r="I16" i="1" s="1"/>
  <c r="I19" i="1" s="1"/>
  <c r="I21" i="1" s="1"/>
  <c r="H9" i="1"/>
  <c r="H16" i="1" s="1"/>
  <c r="H19" i="1" s="1"/>
  <c r="H21" i="1" s="1"/>
  <c r="G9" i="1"/>
  <c r="G16" i="1" s="1"/>
  <c r="G19" i="1" s="1"/>
  <c r="G21" i="1" s="1"/>
  <c r="F9" i="1"/>
  <c r="F16" i="1" s="1"/>
  <c r="F19" i="1" s="1"/>
  <c r="F21" i="1" s="1"/>
  <c r="E9" i="1"/>
  <c r="E16" i="1" s="1"/>
  <c r="E19" i="1" s="1"/>
  <c r="D9" i="1"/>
  <c r="D16" i="1" s="1"/>
  <c r="C9" i="1"/>
  <c r="C16" i="1" s="1"/>
  <c r="C19" i="1" s="1"/>
  <c r="C21" i="1" s="1"/>
  <c r="B9" i="1"/>
  <c r="B16" i="1" s="1"/>
  <c r="B19" i="1" s="1"/>
  <c r="B21" i="1" s="1"/>
  <c r="L20" i="1" l="1"/>
  <c r="L21" i="1" s="1"/>
  <c r="N20" i="1"/>
  <c r="N21" i="1" s="1"/>
  <c r="P20" i="1"/>
  <c r="P21" i="1" s="1"/>
  <c r="R20" i="1"/>
  <c r="R21" i="1" s="1"/>
  <c r="K20" i="1"/>
  <c r="K21" i="1" s="1"/>
  <c r="M20" i="1"/>
  <c r="M21" i="1" s="1"/>
  <c r="O20" i="1"/>
  <c r="O21" i="1" s="1"/>
</calcChain>
</file>

<file path=xl/sharedStrings.xml><?xml version="1.0" encoding="utf-8"?>
<sst xmlns="http://schemas.openxmlformats.org/spreadsheetml/2006/main" count="68" uniqueCount="23">
  <si>
    <t xml:space="preserve">Radisson Blu Yas Island  </t>
  </si>
  <si>
    <t>royal ascot/ omega</t>
  </si>
  <si>
    <t>Room Type</t>
  </si>
  <si>
    <t>SINGLE</t>
  </si>
  <si>
    <t>TWIN</t>
  </si>
  <si>
    <t>TRPL</t>
  </si>
  <si>
    <t>CWB</t>
  </si>
  <si>
    <t>CNB</t>
  </si>
  <si>
    <t>Margin (A)</t>
  </si>
  <si>
    <t>Nights (B)</t>
  </si>
  <si>
    <t>Tariff ( C)</t>
  </si>
  <si>
    <t>Quote (A)*(B)*( C)</t>
  </si>
  <si>
    <t>Return airport transfer</t>
  </si>
  <si>
    <t>Dubai city tour</t>
  </si>
  <si>
    <t xml:space="preserve">Total in AED </t>
  </si>
  <si>
    <t xml:space="preserve">HOTEL </t>
  </si>
  <si>
    <t>Day 9 : Departure </t>
  </si>
  <si>
    <t>2 ADULTS,  21 Jul-2024</t>
  </si>
  <si>
    <t>Grand Excelsior</t>
  </si>
  <si>
    <t>Marina Dhow Cruise with Buffet Dinner</t>
  </si>
  <si>
    <t xml:space="preserve">Burj Khalifa 124th floor observatory Deck non-prime time + Musuem of the future + Under Water Zoo &amp; Dubai Aquarium </t>
  </si>
  <si>
    <t>RAVIZ CENTER POINT</t>
  </si>
  <si>
    <t xml:space="preserve">Desert Safari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</si>
</sst>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color rgb="FF500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6" xfId="0" applyFont="1" applyFill="1" applyBorder="1"/>
    <xf numFmtId="9" fontId="2" fillId="0" borderId="7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13" xfId="0" applyFill="1" applyBorder="1"/>
    <xf numFmtId="164" fontId="0" fillId="3" borderId="14" xfId="1" applyNumberFormat="1" applyFont="1" applyFill="1" applyBorder="1" applyAlignment="1">
      <alignment horizontal="center"/>
    </xf>
    <xf numFmtId="164" fontId="0" fillId="3" borderId="15" xfId="1" applyNumberFormat="1" applyFont="1" applyFill="1" applyBorder="1" applyAlignment="1">
      <alignment horizontal="center"/>
    </xf>
    <xf numFmtId="164" fontId="0" fillId="3" borderId="16" xfId="1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0" fillId="0" borderId="17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164" fontId="0" fillId="0" borderId="6" xfId="1" applyNumberFormat="1" applyFont="1" applyBorder="1" applyAlignment="1">
      <alignment horizontal="center"/>
    </xf>
    <xf numFmtId="0" fontId="0" fillId="0" borderId="20" xfId="0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4" fontId="0" fillId="0" borderId="12" xfId="1" applyNumberFormat="1" applyFont="1" applyBorder="1"/>
    <xf numFmtId="0" fontId="2" fillId="3" borderId="21" xfId="0" applyFont="1" applyFill="1" applyBorder="1"/>
    <xf numFmtId="164" fontId="6" fillId="3" borderId="14" xfId="1" applyNumberFormat="1" applyFont="1" applyFill="1" applyBorder="1" applyAlignment="1">
      <alignment horizontal="center"/>
    </xf>
    <xf numFmtId="164" fontId="6" fillId="3" borderId="15" xfId="1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4" fontId="7" fillId="3" borderId="16" xfId="1" applyNumberFormat="1" applyFont="1" applyFill="1" applyBorder="1" applyAlignment="1">
      <alignment horizontal="center"/>
    </xf>
    <xf numFmtId="164" fontId="6" fillId="4" borderId="15" xfId="1" applyNumberFormat="1" applyFont="1" applyFill="1" applyBorder="1" applyAlignment="1">
      <alignment horizontal="center"/>
    </xf>
    <xf numFmtId="0" fontId="2" fillId="0" borderId="22" xfId="0" applyFont="1" applyBorder="1"/>
    <xf numFmtId="164" fontId="2" fillId="0" borderId="23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0" fillId="0" borderId="24" xfId="1" applyNumberFormat="1" applyFont="1" applyBorder="1"/>
    <xf numFmtId="164" fontId="0" fillId="0" borderId="19" xfId="1" applyNumberFormat="1" applyFont="1" applyBorder="1"/>
    <xf numFmtId="164" fontId="2" fillId="4" borderId="23" xfId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25" xfId="0" applyFont="1" applyFill="1" applyBorder="1"/>
    <xf numFmtId="164" fontId="1" fillId="3" borderId="26" xfId="1" applyNumberFormat="1" applyFont="1" applyFill="1" applyBorder="1" applyAlignment="1">
      <alignment horizontal="center"/>
    </xf>
    <xf numFmtId="164" fontId="1" fillId="3" borderId="27" xfId="1" applyNumberFormat="1" applyFont="1" applyFill="1" applyBorder="1" applyAlignment="1">
      <alignment horizontal="center"/>
    </xf>
    <xf numFmtId="164" fontId="1" fillId="3" borderId="28" xfId="1" applyNumberFormat="1" applyFont="1" applyFill="1" applyBorder="1" applyAlignment="1">
      <alignment horizontal="center"/>
    </xf>
    <xf numFmtId="43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0" fillId="4" borderId="0" xfId="0" applyNumberForma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164" fontId="0" fillId="0" borderId="20" xfId="1" applyNumberFormat="1" applyFon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8" workbookViewId="0">
      <selection activeCell="F12" sqref="F12"/>
    </sheetView>
  </sheetViews>
  <sheetFormatPr defaultRowHeight="15" x14ac:dyDescent="0.25"/>
  <cols>
    <col min="1" max="1" width="45.5703125" customWidth="1"/>
  </cols>
  <sheetData>
    <row r="1" spans="1:26" x14ac:dyDescent="0.25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15.75" thickBot="1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x14ac:dyDescent="0.25">
      <c r="A4" s="1"/>
      <c r="B4" s="61" t="s">
        <v>18</v>
      </c>
      <c r="C4" s="62"/>
      <c r="D4" s="62"/>
      <c r="E4" s="62"/>
      <c r="F4" s="63"/>
      <c r="G4" s="61" t="s">
        <v>21</v>
      </c>
      <c r="H4" s="62"/>
      <c r="I4" s="62"/>
      <c r="J4" s="62"/>
      <c r="K4" s="63"/>
      <c r="L4" s="61" t="s">
        <v>0</v>
      </c>
      <c r="M4" s="62"/>
      <c r="N4" s="62"/>
      <c r="O4" s="62"/>
      <c r="P4" s="63"/>
      <c r="Q4" s="61" t="s">
        <v>1</v>
      </c>
      <c r="R4" s="62"/>
      <c r="S4" s="62"/>
      <c r="T4" s="62"/>
      <c r="U4" s="63"/>
      <c r="V4" s="61"/>
      <c r="W4" s="62"/>
      <c r="X4" s="62"/>
      <c r="Y4" s="62"/>
      <c r="Z4" s="63"/>
    </row>
    <row r="5" spans="1:26" x14ac:dyDescent="0.25">
      <c r="A5" s="2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3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3" t="s">
        <v>3</v>
      </c>
      <c r="M5" s="4" t="s">
        <v>4</v>
      </c>
      <c r="N5" s="4" t="s">
        <v>5</v>
      </c>
      <c r="O5" s="4" t="s">
        <v>6</v>
      </c>
      <c r="P5" s="5" t="s">
        <v>7</v>
      </c>
      <c r="Q5" s="3" t="s">
        <v>3</v>
      </c>
      <c r="R5" s="4" t="s">
        <v>4</v>
      </c>
      <c r="S5" s="4" t="s">
        <v>5</v>
      </c>
      <c r="T5" s="4" t="s">
        <v>6</v>
      </c>
      <c r="U5" s="5" t="s">
        <v>7</v>
      </c>
      <c r="V5" s="3" t="s">
        <v>3</v>
      </c>
      <c r="W5" s="4" t="s">
        <v>4</v>
      </c>
      <c r="X5" s="4" t="s">
        <v>5</v>
      </c>
      <c r="Y5" s="4" t="s">
        <v>6</v>
      </c>
      <c r="Z5" s="5" t="s">
        <v>7</v>
      </c>
    </row>
    <row r="6" spans="1:26" x14ac:dyDescent="0.25">
      <c r="A6" s="6" t="s">
        <v>8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/>
      <c r="M6" s="7">
        <v>0</v>
      </c>
      <c r="N6" s="7">
        <v>0</v>
      </c>
      <c r="O6" s="7">
        <v>0</v>
      </c>
      <c r="P6" s="7">
        <v>0</v>
      </c>
      <c r="Q6" s="7"/>
      <c r="R6" s="7">
        <v>0</v>
      </c>
      <c r="S6" s="7"/>
      <c r="T6" s="7"/>
      <c r="U6" s="7"/>
      <c r="V6" s="7"/>
      <c r="W6" s="7"/>
      <c r="X6" s="7"/>
      <c r="Y6" s="7"/>
      <c r="Z6" s="8"/>
    </row>
    <row r="7" spans="1:26" x14ac:dyDescent="0.25">
      <c r="A7" s="6" t="s">
        <v>9</v>
      </c>
      <c r="B7" s="9"/>
      <c r="C7" s="9">
        <v>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5</v>
      </c>
      <c r="S7" s="9"/>
      <c r="T7" s="9"/>
      <c r="U7" s="9"/>
      <c r="V7" s="9"/>
      <c r="W7" s="9"/>
      <c r="X7" s="9"/>
      <c r="Y7" s="9"/>
      <c r="Z7" s="10"/>
    </row>
    <row r="8" spans="1:26" ht="15.75" thickBot="1" x14ac:dyDescent="0.3">
      <c r="A8" s="6" t="s">
        <v>10</v>
      </c>
      <c r="B8" s="11"/>
      <c r="C8" s="11">
        <v>160</v>
      </c>
      <c r="D8" s="11"/>
      <c r="E8" s="11"/>
      <c r="F8" s="11"/>
      <c r="G8" s="12"/>
      <c r="H8" s="12"/>
      <c r="I8" s="11"/>
      <c r="J8" s="11"/>
      <c r="K8" s="12"/>
      <c r="L8" s="12"/>
      <c r="M8" s="11"/>
      <c r="N8" s="11"/>
      <c r="O8" s="11"/>
      <c r="P8" s="13"/>
      <c r="Q8" s="12"/>
      <c r="R8" s="11"/>
      <c r="S8" s="11"/>
      <c r="T8" s="11"/>
      <c r="U8" s="13"/>
      <c r="V8" s="12"/>
      <c r="W8" s="11"/>
      <c r="X8" s="11"/>
      <c r="Y8" s="11"/>
      <c r="Z8" s="13"/>
    </row>
    <row r="9" spans="1:26" ht="15.75" thickBot="1" x14ac:dyDescent="0.3">
      <c r="A9" s="14" t="s">
        <v>11</v>
      </c>
      <c r="B9" s="15">
        <f t="shared" ref="B9:V9" si="0">+(((B8*B6)+B8)*B7)</f>
        <v>0</v>
      </c>
      <c r="C9" s="15">
        <f>+(((C8*C6)+C8)*C7)/2</f>
        <v>320</v>
      </c>
      <c r="D9" s="16">
        <f>+(((D8*D6)+D8)*D7)/3</f>
        <v>0</v>
      </c>
      <c r="E9" s="16">
        <f t="shared" si="0"/>
        <v>0</v>
      </c>
      <c r="F9" s="17">
        <f t="shared" si="0"/>
        <v>0</v>
      </c>
      <c r="G9" s="15">
        <f t="shared" si="0"/>
        <v>0</v>
      </c>
      <c r="H9" s="16">
        <f>+(((H8*H6)+H8)*H7)/2</f>
        <v>0</v>
      </c>
      <c r="I9" s="16">
        <f>+(((I8*I6)+I8)*I7)/3</f>
        <v>0</v>
      </c>
      <c r="J9" s="16">
        <f t="shared" ref="J9:K9" si="1">+(((J8*J6)+J8)*J7)</f>
        <v>0</v>
      </c>
      <c r="K9" s="17">
        <f t="shared" si="1"/>
        <v>0</v>
      </c>
      <c r="L9" s="15">
        <f t="shared" si="0"/>
        <v>0</v>
      </c>
      <c r="M9" s="16">
        <f>+(((M8*M6)+M8)*M7)/2</f>
        <v>0</v>
      </c>
      <c r="N9" s="16">
        <f>+(((N8*N6)+N8)*N7)/3</f>
        <v>0</v>
      </c>
      <c r="O9" s="16">
        <f t="shared" si="0"/>
        <v>0</v>
      </c>
      <c r="P9" s="17">
        <f t="shared" si="0"/>
        <v>0</v>
      </c>
      <c r="Q9" s="15">
        <f t="shared" si="0"/>
        <v>0</v>
      </c>
      <c r="R9" s="16">
        <f>+(((R8*R6)+R8)*R7)/2</f>
        <v>0</v>
      </c>
      <c r="S9" s="16">
        <f>+(((S8*S6)+S8)*S7)/3</f>
        <v>0</v>
      </c>
      <c r="T9" s="16">
        <f t="shared" si="0"/>
        <v>0</v>
      </c>
      <c r="U9" s="17">
        <f t="shared" si="0"/>
        <v>0</v>
      </c>
      <c r="V9" s="15">
        <f t="shared" si="0"/>
        <v>0</v>
      </c>
      <c r="W9" s="16">
        <f>+(((W8*W6)+W8)*W7)/2</f>
        <v>0</v>
      </c>
      <c r="X9" s="16">
        <f>+(((X8*X6)+X8)*X7)/3</f>
        <v>0</v>
      </c>
      <c r="Y9" s="16">
        <f t="shared" ref="Y9:Z9" si="2">+(((Y8*Y6)+Y8)*Y7)</f>
        <v>0</v>
      </c>
      <c r="Z9" s="17">
        <f t="shared" si="2"/>
        <v>0</v>
      </c>
    </row>
    <row r="10" spans="1:26" ht="27" customHeight="1" x14ac:dyDescent="0.25">
      <c r="A10" s="18" t="s">
        <v>12</v>
      </c>
      <c r="B10" s="19"/>
      <c r="C10" s="19">
        <f>170/2</f>
        <v>85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1"/>
    </row>
    <row r="11" spans="1:26" ht="18.75" customHeight="1" x14ac:dyDescent="0.25">
      <c r="A11" s="22" t="s">
        <v>13</v>
      </c>
      <c r="B11" s="20"/>
      <c r="C11" s="56">
        <v>220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3"/>
    </row>
    <row r="12" spans="1:26" ht="23.25" customHeight="1" x14ac:dyDescent="0.25">
      <c r="A12" s="22" t="s">
        <v>19</v>
      </c>
      <c r="B12" s="20"/>
      <c r="C12" s="5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3"/>
    </row>
    <row r="13" spans="1:26" ht="16.5" customHeight="1" x14ac:dyDescent="0.25">
      <c r="A13" s="55" t="s">
        <v>22</v>
      </c>
      <c r="B13" s="20"/>
      <c r="C13" s="5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3"/>
    </row>
    <row r="14" spans="1:26" ht="60" customHeight="1" x14ac:dyDescent="0.25">
      <c r="A14" s="22" t="s">
        <v>20</v>
      </c>
      <c r="B14" s="20"/>
      <c r="C14" s="20">
        <f>70*3/2+150+150+110</f>
        <v>515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3"/>
    </row>
    <row r="15" spans="1:26" ht="15.75" thickBot="1" x14ac:dyDescent="0.3">
      <c r="A15" s="24"/>
      <c r="B15" s="25"/>
      <c r="C15" s="26"/>
      <c r="D15" s="26"/>
      <c r="E15" s="26"/>
      <c r="F15" s="27"/>
      <c r="G15" s="25"/>
      <c r="H15" s="26"/>
      <c r="I15" s="26"/>
      <c r="J15" s="26"/>
      <c r="K15" s="27"/>
      <c r="L15" s="25"/>
      <c r="M15" s="20"/>
      <c r="N15" s="26"/>
      <c r="O15" s="26"/>
      <c r="P15" s="27"/>
      <c r="Q15" s="25"/>
      <c r="R15" s="26"/>
      <c r="S15" s="26"/>
      <c r="T15" s="26"/>
      <c r="U15" s="27"/>
      <c r="V15" s="25"/>
      <c r="W15" s="26"/>
      <c r="X15" s="26"/>
      <c r="Y15" s="26"/>
      <c r="Z15" s="27"/>
    </row>
    <row r="16" spans="1:26" ht="15.75" thickBot="1" x14ac:dyDescent="0.3">
      <c r="A16" s="28" t="s">
        <v>14</v>
      </c>
      <c r="B16" s="29">
        <f>SUM(B9:B15)</f>
        <v>0</v>
      </c>
      <c r="C16" s="30">
        <f>SUM(C9:C15)</f>
        <v>1140</v>
      </c>
      <c r="D16" s="31">
        <f>SUM(D9:D15)</f>
        <v>0</v>
      </c>
      <c r="E16" s="31">
        <f>SUM(E9:E15)</f>
        <v>0</v>
      </c>
      <c r="F16" s="32">
        <f>SUM(F9:F15)</f>
        <v>0</v>
      </c>
      <c r="G16" s="29">
        <f>SUM(G9:G15)</f>
        <v>0</v>
      </c>
      <c r="H16" s="30">
        <f>SUM(H9:H15)</f>
        <v>0</v>
      </c>
      <c r="I16" s="31">
        <f>SUM(I9:I15)</f>
        <v>0</v>
      </c>
      <c r="J16" s="31">
        <f>SUM(J9:J15)</f>
        <v>0</v>
      </c>
      <c r="K16" s="32">
        <f>SUM(K9:K15)</f>
        <v>0</v>
      </c>
      <c r="L16" s="29">
        <f>SUM(L9:L15)</f>
        <v>0</v>
      </c>
      <c r="M16" s="33">
        <f>SUM(M9:M15)</f>
        <v>0</v>
      </c>
      <c r="N16" s="31">
        <f>SUM(N9:N15)</f>
        <v>0</v>
      </c>
      <c r="O16" s="31">
        <f>SUM(O9:O15)</f>
        <v>0</v>
      </c>
      <c r="P16" s="32">
        <f>SUM(P9:P15)</f>
        <v>0</v>
      </c>
      <c r="Q16" s="29">
        <f>SUM(Q9:Q15)</f>
        <v>0</v>
      </c>
      <c r="R16" s="30">
        <f>SUM(R9:R15)</f>
        <v>0</v>
      </c>
      <c r="S16" s="31">
        <f>SUM(S9:S15)</f>
        <v>0</v>
      </c>
      <c r="T16" s="31">
        <f>SUM(T9:T15)</f>
        <v>0</v>
      </c>
      <c r="U16" s="32">
        <f>SUM(U9:U15)</f>
        <v>0</v>
      </c>
      <c r="V16" s="29">
        <f>SUM(V9:V15)</f>
        <v>0</v>
      </c>
      <c r="W16" s="30">
        <f>SUM(W9:W15)</f>
        <v>0</v>
      </c>
      <c r="X16" s="31">
        <f>SUM(X9:X15)</f>
        <v>0</v>
      </c>
      <c r="Y16" s="31">
        <f>SUM(Y9:Y15)</f>
        <v>0</v>
      </c>
      <c r="Z16" s="32">
        <f>SUM(Z9:Z15)</f>
        <v>0</v>
      </c>
    </row>
    <row r="17" spans="1:26" ht="15.75" thickBot="1" x14ac:dyDescent="0.3">
      <c r="A17" s="34"/>
      <c r="B17" s="35"/>
      <c r="C17" s="36"/>
      <c r="D17" s="37"/>
      <c r="E17" s="37"/>
      <c r="F17" s="38"/>
      <c r="G17" s="35"/>
      <c r="H17" s="36"/>
      <c r="I17" s="37"/>
      <c r="J17" s="37"/>
      <c r="K17" s="38"/>
      <c r="L17" s="35"/>
      <c r="M17" s="39"/>
      <c r="N17" s="37"/>
      <c r="O17" s="37"/>
      <c r="P17" s="38"/>
      <c r="Q17" s="35"/>
      <c r="R17" s="36"/>
      <c r="S17" s="37"/>
      <c r="T17" s="37"/>
      <c r="U17" s="38"/>
      <c r="V17" s="35"/>
      <c r="W17" s="36"/>
      <c r="X17" s="37"/>
      <c r="Y17" s="37"/>
      <c r="Z17" s="38"/>
    </row>
    <row r="18" spans="1:26" ht="15.75" thickBot="1" x14ac:dyDescent="0.3">
      <c r="A18" s="28" t="s">
        <v>15</v>
      </c>
      <c r="B18" s="40" t="s">
        <v>3</v>
      </c>
      <c r="C18" s="41" t="s">
        <v>4</v>
      </c>
      <c r="D18" s="41" t="s">
        <v>5</v>
      </c>
      <c r="E18" s="41" t="s">
        <v>6</v>
      </c>
      <c r="F18" s="42" t="s">
        <v>7</v>
      </c>
      <c r="G18" s="40" t="s">
        <v>3</v>
      </c>
      <c r="H18" s="41" t="s">
        <v>4</v>
      </c>
      <c r="I18" s="41" t="s">
        <v>5</v>
      </c>
      <c r="J18" s="41" t="s">
        <v>6</v>
      </c>
      <c r="K18" s="42" t="s">
        <v>7</v>
      </c>
      <c r="L18" s="40" t="s">
        <v>3</v>
      </c>
      <c r="M18" s="43" t="s">
        <v>4</v>
      </c>
      <c r="N18" s="41" t="s">
        <v>5</v>
      </c>
      <c r="O18" s="41" t="s">
        <v>6</v>
      </c>
      <c r="P18" s="42" t="s">
        <v>7</v>
      </c>
      <c r="Q18" s="40" t="s">
        <v>3</v>
      </c>
      <c r="R18" s="41" t="s">
        <v>4</v>
      </c>
      <c r="S18" s="41" t="s">
        <v>5</v>
      </c>
      <c r="T18" s="41" t="s">
        <v>6</v>
      </c>
      <c r="U18" s="42" t="s">
        <v>7</v>
      </c>
      <c r="V18" s="40" t="s">
        <v>3</v>
      </c>
      <c r="W18" s="41" t="s">
        <v>4</v>
      </c>
      <c r="X18" s="41" t="s">
        <v>5</v>
      </c>
      <c r="Y18" s="41" t="s">
        <v>6</v>
      </c>
      <c r="Z18" s="42" t="s">
        <v>7</v>
      </c>
    </row>
    <row r="19" spans="1:26" ht="15.75" thickBot="1" x14ac:dyDescent="0.3">
      <c r="A19" s="44"/>
      <c r="B19" s="45">
        <f t="shared" ref="B19:S19" si="3">+ROUNDUP(B16/3.65,0)</f>
        <v>0</v>
      </c>
      <c r="C19" s="46">
        <f t="shared" si="3"/>
        <v>313</v>
      </c>
      <c r="D19" s="46"/>
      <c r="E19" s="46">
        <f t="shared" si="3"/>
        <v>0</v>
      </c>
      <c r="F19" s="47">
        <f t="shared" si="3"/>
        <v>0</v>
      </c>
      <c r="G19" s="45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7">
        <f t="shared" si="3"/>
        <v>0</v>
      </c>
      <c r="L19" s="45">
        <f t="shared" si="3"/>
        <v>0</v>
      </c>
      <c r="M19" s="46">
        <f t="shared" si="3"/>
        <v>0</v>
      </c>
      <c r="N19" s="46">
        <f t="shared" si="3"/>
        <v>0</v>
      </c>
      <c r="O19" s="46">
        <f t="shared" si="3"/>
        <v>0</v>
      </c>
      <c r="P19" s="47">
        <f t="shared" si="3"/>
        <v>0</v>
      </c>
      <c r="Q19" s="45">
        <f t="shared" si="3"/>
        <v>0</v>
      </c>
      <c r="R19" s="46">
        <f t="shared" si="3"/>
        <v>0</v>
      </c>
      <c r="S19" s="46">
        <f t="shared" si="3"/>
        <v>0</v>
      </c>
      <c r="T19" s="46">
        <f>+ROUNDUP(T16/3.65,0)</f>
        <v>0</v>
      </c>
      <c r="U19" s="47">
        <f t="shared" ref="U19:X19" si="4">+ROUNDUP(U16/3.65,0)</f>
        <v>0</v>
      </c>
      <c r="V19" s="45">
        <f t="shared" si="4"/>
        <v>0</v>
      </c>
      <c r="W19" s="46">
        <f t="shared" si="4"/>
        <v>0</v>
      </c>
      <c r="X19" s="46">
        <f t="shared" si="4"/>
        <v>0</v>
      </c>
      <c r="Y19" s="46">
        <f>+ROUNDUP(Y16/3.65,0)</f>
        <v>0</v>
      </c>
      <c r="Z19" s="47">
        <f t="shared" ref="Z19" si="5">+ROUNDUP(Z16/3.65,0)</f>
        <v>0</v>
      </c>
    </row>
    <row r="20" spans="1:26" x14ac:dyDescent="0.25">
      <c r="B20" s="48"/>
      <c r="C20" s="49">
        <v>25</v>
      </c>
      <c r="D20" s="48"/>
      <c r="E20" s="49"/>
      <c r="F20" s="49"/>
      <c r="G20" s="49"/>
      <c r="H20" s="49"/>
      <c r="I20" s="48"/>
      <c r="J20" s="49"/>
      <c r="K20" s="49">
        <f>K19*10%</f>
        <v>0</v>
      </c>
      <c r="L20" s="48">
        <f>L19*5%</f>
        <v>0</v>
      </c>
      <c r="M20" s="49">
        <f>M19*7%</f>
        <v>0</v>
      </c>
      <c r="N20" s="50">
        <f>N19*5%</f>
        <v>0</v>
      </c>
      <c r="O20" s="48">
        <f>O19*10%</f>
        <v>0</v>
      </c>
      <c r="P20" s="48">
        <f>P19*10%</f>
        <v>0</v>
      </c>
      <c r="R20" s="49">
        <f>R19*7%</f>
        <v>0</v>
      </c>
    </row>
    <row r="21" spans="1:26" x14ac:dyDescent="0.25">
      <c r="B21" s="50">
        <f>SUM(B19:B20)</f>
        <v>0</v>
      </c>
      <c r="C21" s="50">
        <f>SUM(C19:C20)</f>
        <v>338</v>
      </c>
      <c r="D21" s="51"/>
      <c r="E21" s="50"/>
      <c r="F21" s="50">
        <f>SUM(F19:F20)</f>
        <v>0</v>
      </c>
      <c r="G21" s="50">
        <f>SUM(G19:G20)</f>
        <v>0</v>
      </c>
      <c r="H21" s="50">
        <f t="shared" ref="H21:P21" si="6">SUM(H19:H20)</f>
        <v>0</v>
      </c>
      <c r="I21" s="50">
        <f t="shared" si="6"/>
        <v>0</v>
      </c>
      <c r="J21" s="50">
        <f t="shared" si="6"/>
        <v>0</v>
      </c>
      <c r="K21" s="50">
        <f t="shared" si="6"/>
        <v>0</v>
      </c>
      <c r="L21" s="50">
        <f t="shared" si="6"/>
        <v>0</v>
      </c>
      <c r="M21" s="50">
        <f t="shared" si="6"/>
        <v>0</v>
      </c>
      <c r="N21" s="50">
        <f t="shared" si="6"/>
        <v>0</v>
      </c>
      <c r="O21" s="50">
        <f t="shared" si="6"/>
        <v>0</v>
      </c>
      <c r="P21" s="50">
        <f t="shared" si="6"/>
        <v>0</v>
      </c>
      <c r="R21" s="50">
        <f>SUM(R19:R20)</f>
        <v>0</v>
      </c>
    </row>
    <row r="22" spans="1:26" x14ac:dyDescent="0.25">
      <c r="A22" s="52"/>
      <c r="C22" s="50"/>
      <c r="H22" s="50"/>
      <c r="M22" s="50"/>
      <c r="R22" s="50">
        <v>79</v>
      </c>
    </row>
    <row r="23" spans="1:26" x14ac:dyDescent="0.25">
      <c r="H23" s="50"/>
      <c r="M23" s="50"/>
      <c r="R23" s="50"/>
    </row>
    <row r="24" spans="1:26" ht="15.75" x14ac:dyDescent="0.25">
      <c r="A24" s="52"/>
      <c r="J24" s="53"/>
      <c r="L24">
        <f>(338*2)*3.65</f>
        <v>2467.4</v>
      </c>
    </row>
    <row r="25" spans="1:26" ht="15.75" x14ac:dyDescent="0.25">
      <c r="J25" s="53"/>
    </row>
    <row r="26" spans="1:26" ht="15.75" x14ac:dyDescent="0.25">
      <c r="A26" s="52"/>
      <c r="J26" s="53"/>
    </row>
    <row r="27" spans="1:26" ht="15.75" x14ac:dyDescent="0.25">
      <c r="J27" s="53"/>
    </row>
    <row r="28" spans="1:26" ht="15.75" x14ac:dyDescent="0.25">
      <c r="A28" s="52"/>
      <c r="J28" s="53"/>
    </row>
    <row r="29" spans="1:26" ht="15.75" x14ac:dyDescent="0.25">
      <c r="J29" s="53"/>
    </row>
    <row r="30" spans="1:26" ht="15.75" x14ac:dyDescent="0.25">
      <c r="A30" s="52"/>
      <c r="J30" s="53"/>
    </row>
    <row r="31" spans="1:26" ht="15.75" x14ac:dyDescent="0.25">
      <c r="J31" s="53"/>
    </row>
    <row r="32" spans="1:26" ht="15.75" x14ac:dyDescent="0.25">
      <c r="A32" s="52"/>
      <c r="J32" s="53"/>
    </row>
    <row r="34" spans="1:1" x14ac:dyDescent="0.25">
      <c r="A34" s="52"/>
    </row>
    <row r="36" spans="1:1" x14ac:dyDescent="0.25">
      <c r="A36" s="52"/>
    </row>
    <row r="38" spans="1:1" x14ac:dyDescent="0.25">
      <c r="A38" s="52"/>
    </row>
    <row r="40" spans="1:1" x14ac:dyDescent="0.25">
      <c r="A40" s="52"/>
    </row>
    <row r="42" spans="1:1" x14ac:dyDescent="0.25">
      <c r="A42" s="52"/>
    </row>
    <row r="44" spans="1:1" x14ac:dyDescent="0.25">
      <c r="A44" s="52" t="s">
        <v>16</v>
      </c>
    </row>
    <row r="45" spans="1:1" ht="15.75" x14ac:dyDescent="0.25">
      <c r="A45" s="54"/>
    </row>
    <row r="46" spans="1:1" ht="15.75" x14ac:dyDescent="0.25">
      <c r="A46" s="54"/>
    </row>
    <row r="47" spans="1:1" ht="15.75" x14ac:dyDescent="0.25">
      <c r="A47" s="54"/>
    </row>
    <row r="48" spans="1:1" ht="15.75" x14ac:dyDescent="0.25">
      <c r="A48" s="54"/>
    </row>
    <row r="49" spans="1:1" ht="15.75" x14ac:dyDescent="0.25">
      <c r="A49" s="54"/>
    </row>
    <row r="50" spans="1:1" ht="15.75" x14ac:dyDescent="0.25">
      <c r="A50" s="54"/>
    </row>
    <row r="51" spans="1:1" ht="15.75" x14ac:dyDescent="0.25">
      <c r="A51" s="54"/>
    </row>
    <row r="52" spans="1:1" ht="15.75" x14ac:dyDescent="0.25">
      <c r="A52" s="54"/>
    </row>
    <row r="53" spans="1:1" ht="15.75" x14ac:dyDescent="0.25">
      <c r="A53" s="54"/>
    </row>
    <row r="54" spans="1:1" ht="15.75" x14ac:dyDescent="0.25">
      <c r="A54" s="54"/>
    </row>
  </sheetData>
  <mergeCells count="7">
    <mergeCell ref="C11:C13"/>
    <mergeCell ref="A1:Z3"/>
    <mergeCell ref="B4:F4"/>
    <mergeCell ref="G4:K4"/>
    <mergeCell ref="L4:P4"/>
    <mergeCell ref="Q4:U4"/>
    <mergeCell ref="V4:Z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2024-03-06T12:59:49Z</dcterms:created>
  <dcterms:modified xsi:type="dcterms:W3CDTF">2024-07-10T08:51:01Z</dcterms:modified>
</cp:coreProperties>
</file>