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COST SHEET\COSTING\"/>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F23" i="1" l="1"/>
  <c r="F22" i="1"/>
  <c r="F20" i="1"/>
  <c r="F16" i="1"/>
  <c r="F14" i="1"/>
  <c r="F12" i="1"/>
  <c r="C23" i="1"/>
  <c r="C16" i="1"/>
  <c r="C14" i="1"/>
  <c r="C22" i="1" l="1"/>
  <c r="C20" i="1"/>
  <c r="C12" i="1"/>
  <c r="W8" i="1" l="1"/>
  <c r="H9" i="1" l="1"/>
  <c r="B9" i="1" l="1"/>
  <c r="M9" i="1" l="1"/>
  <c r="C9" i="1" l="1"/>
  <c r="C26" i="1" s="1"/>
  <c r="AJ9" i="1" l="1"/>
  <c r="AJ26" i="1" s="1"/>
  <c r="AJ29" i="1" s="1"/>
  <c r="AI9" i="1"/>
  <c r="AI26" i="1" s="1"/>
  <c r="AI29" i="1" s="1"/>
  <c r="AH9" i="1"/>
  <c r="AH26" i="1" s="1"/>
  <c r="AH29" i="1" s="1"/>
  <c r="AG9" i="1"/>
  <c r="AG26" i="1" s="1"/>
  <c r="AG29" i="1" s="1"/>
  <c r="AF9" i="1"/>
  <c r="AF26" i="1" s="1"/>
  <c r="AF29" i="1" s="1"/>
  <c r="AE9" i="1"/>
  <c r="AE26" i="1" s="1"/>
  <c r="AE29" i="1" s="1"/>
  <c r="AD9" i="1"/>
  <c r="AD26" i="1" s="1"/>
  <c r="AD29" i="1" s="1"/>
  <c r="AC9" i="1"/>
  <c r="AC26" i="1" s="1"/>
  <c r="AC29" i="1" s="1"/>
  <c r="AB9" i="1"/>
  <c r="AB26" i="1" s="1"/>
  <c r="AB29" i="1" s="1"/>
  <c r="AA9" i="1"/>
  <c r="AA26" i="1" s="1"/>
  <c r="AA29" i="1" s="1"/>
  <c r="I9" i="1" l="1"/>
  <c r="D9" i="1"/>
  <c r="D26" i="1" s="1"/>
  <c r="E9" i="1"/>
  <c r="E26" i="1" s="1"/>
  <c r="F9" i="1"/>
  <c r="G9" i="1"/>
  <c r="J9" i="1"/>
  <c r="J26" i="1" s="1"/>
  <c r="D29" i="1" l="1"/>
  <c r="V9" i="1"/>
  <c r="V26" i="1" s="1"/>
  <c r="V29" i="1" s="1"/>
  <c r="Z9" i="1"/>
  <c r="Z26" i="1" s="1"/>
  <c r="Z29" i="1" s="1"/>
  <c r="Y9" i="1"/>
  <c r="Y26" i="1" s="1"/>
  <c r="Y29" i="1" s="1"/>
  <c r="X9" i="1"/>
  <c r="X26" i="1" s="1"/>
  <c r="X29" i="1" s="1"/>
  <c r="W9" i="1"/>
  <c r="W26" i="1" s="1"/>
  <c r="W29" i="1" s="1"/>
  <c r="L9" i="1" l="1"/>
  <c r="L26" i="1" s="1"/>
  <c r="G26" i="1"/>
  <c r="U9" i="1" l="1"/>
  <c r="T9" i="1"/>
  <c r="S9" i="1"/>
  <c r="R9" i="1"/>
  <c r="R26" i="1" s="1"/>
  <c r="Q9" i="1"/>
  <c r="S26" i="1" l="1"/>
  <c r="S29" i="1" s="1"/>
  <c r="T26" i="1"/>
  <c r="T29" i="1" s="1"/>
  <c r="Q26" i="1"/>
  <c r="Q29" i="1" s="1"/>
  <c r="U26" i="1"/>
  <c r="U29" i="1" s="1"/>
  <c r="R29" i="1"/>
  <c r="R31" i="1" l="1"/>
  <c r="S30" i="1"/>
  <c r="S31" i="1" s="1"/>
  <c r="P9" i="1"/>
  <c r="O9" i="1"/>
  <c r="N9" i="1"/>
  <c r="L29" i="1"/>
  <c r="N26" i="1" l="1"/>
  <c r="N29" i="1" s="1"/>
  <c r="O26" i="1"/>
  <c r="O29" i="1" s="1"/>
  <c r="P26" i="1"/>
  <c r="P29" i="1" s="1"/>
  <c r="M26" i="1"/>
  <c r="M29" i="1" s="1"/>
  <c r="H26" i="1"/>
  <c r="K9" i="1" l="1"/>
  <c r="K26" i="1" s="1"/>
  <c r="K29" i="1" s="1"/>
  <c r="I26"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6" i="1"/>
  <c r="B26" i="1"/>
  <c r="H29" i="1" l="1"/>
  <c r="H30" i="1" s="1"/>
  <c r="J29" i="1"/>
  <c r="I29" i="1"/>
  <c r="G29" i="1"/>
  <c r="F29" i="1"/>
  <c r="F31" i="1" s="1"/>
  <c r="E29" i="1"/>
  <c r="B29" i="1"/>
  <c r="H31" i="1" l="1"/>
  <c r="B30" i="1"/>
  <c r="B31" i="1" s="1"/>
  <c r="C29" i="1"/>
  <c r="C31" i="1" l="1"/>
</calcChain>
</file>

<file path=xl/sharedStrings.xml><?xml version="1.0" encoding="utf-8"?>
<sst xmlns="http://schemas.openxmlformats.org/spreadsheetml/2006/main" count="285" uniqueCount="132">
  <si>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</si>
  <si>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</si>
  <si>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</si>
  <si>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</si>
  <si>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</si>
  <si>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</si>
  <si>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</si>
  <si>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</si>
  <si>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</si>
  <si>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</si>
  <si>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</si>
  <si>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</si>
  <si>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</si>
  <si>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</si>
  <si>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</si>
  <si>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</si>
  <si>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</si>
  <si>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</si>
  <si>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</si>
  <si>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</si>
  <si>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</si>
  <si>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</si>
  <si>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</si>
  <si>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</si>
  <si>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</si>
  <si>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</si>
  <si>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</si>
  <si>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</si>
  <si>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</si>
  <si>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</si>
  <si>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</si>
  <si>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</si>
  <si>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</si>
  <si>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</si>
  <si>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</si>
  <si>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</si>
  <si>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</si>
  <si>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</si>
  <si>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</si>
  <si>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</si>
  <si>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</si>
  <si>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</si>
  <si>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</si>
  <si>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</si>
  <si>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</si>
  <si>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</si>
  <si>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</si>
  <si>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</si>
  <si>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</si>
  <si>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</si>
  <si>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</si>
  <si>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</si>
  <si>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</si>
  <si>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</si>
  <si>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</si>
  <si>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</si>
  <si>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</si>
  <si>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</si>
  <si>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</si>
  <si>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</si>
  <si>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</si>
  <si>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</si>
  <si>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</si>
  <si>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</si>
  <si>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</si>
  <si>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</si>
  <si>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</si>
  <si>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</si>
  <si>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</si>
  <si>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</si>
  <si>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</si>
  <si>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</si>
  <si>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</si>
  <si>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</si>
  <si>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</si>
  <si>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</si>
  <si>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</si>
  <si>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</si>
  <si>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</si>
  <si>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</si>
  <si>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</si>
  <si>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</si>
  <si>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</si>
  <si>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</si>
  <si>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</si>
  <si>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</si>
  <si>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</si>
  <si>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</si>
  <si>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</si>
  <si>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</si>
  <si>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</si>
  <si>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</si>
  <si>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</si>
  <si>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</si>
  <si>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</si>
  <si>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</si>
  <si>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</si>
  <si>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</si>
  <si>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</si>
  <si>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</si>
  <si>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</si>
  <si>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</si>
  <si>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</si>
  <si>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</si>
  <si>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</si>
  <si>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</si>
  <si>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</si>
  <si>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</si>
  <si>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</si>
  <si>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</si>
  <si>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</si>
  <si>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</si>
  <si>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</si>
  <si>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</si>
  <si>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</si>
  <si>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</si>
  <si>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best western </t>
  </si>
  <si>
    <t>PARK REGIS KRIS KIN</t>
  </si>
  <si>
    <t xml:space="preserve">desert safari </t>
  </si>
  <si>
    <t xml:space="preserve">abu dhabi + ferrari world </t>
  </si>
  <si>
    <t xml:space="preserve">5 hours car </t>
  </si>
  <si>
    <t>royal ascot</t>
  </si>
  <si>
    <t>1 jul:</t>
  </si>
  <si>
    <t xml:space="preserve">arrival dubai airport </t>
  </si>
  <si>
    <t>2 jul:</t>
  </si>
  <si>
    <t>3 jul:</t>
  </si>
  <si>
    <t xml:space="preserve">dubai frame + ski dubai snow plus </t>
  </si>
  <si>
    <t>4 jul:</t>
  </si>
  <si>
    <t>5 jul:</t>
  </si>
  <si>
    <t>6 jul:</t>
  </si>
  <si>
    <t xml:space="preserve">drop to dubai airport </t>
  </si>
  <si>
    <t xml:space="preserve">free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</si>
</sst>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7">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tabSelected="1" topLeftCell="A20" zoomScaleNormal="100" workbookViewId="0">
      <selection activeCell="F31" sqref="F31"/>
    </sheetView>
  </sheetViews>
  <sheetFormatPr defaultRowHeight="15" x14ac:dyDescent="0.25"/>
  <cols>
    <col min="1" max="1" width="62" customWidth="1"/>
    <col min="3" max="3" width="9.85546875" customWidth="1"/>
    <col min="4" max="4" width="10.140625" customWidth="1"/>
    <col min="9" max="9" width="9.85546875" customWidth="1"/>
  </cols>
  <sheetData>
    <row r="1" spans="1:36" ht="15" customHeight="1" x14ac:dyDescent="0.25">
      <c r="A1" s="245"/>
      <c r="B1" s="246"/>
      <c r="C1" s="246"/>
      <c r="D1" s="246"/>
      <c r="E1" s="246"/>
      <c r="F1" s="246"/>
      <c r="G1" s="246"/>
      <c r="H1" s="246"/>
      <c r="I1" s="246"/>
      <c r="J1" s="246"/>
      <c r="K1" s="246"/>
      <c r="L1" s="246"/>
      <c r="M1" s="246"/>
      <c r="N1" s="246"/>
      <c r="O1" s="246"/>
      <c r="P1" s="247"/>
      <c r="Q1" s="171"/>
      <c r="R1" s="171"/>
      <c r="S1" s="171"/>
      <c r="T1" s="171"/>
      <c r="U1" s="171"/>
      <c r="V1" s="171"/>
      <c r="W1" s="171"/>
      <c r="X1" s="171"/>
      <c r="Y1" s="171"/>
      <c r="Z1" s="171"/>
      <c r="AA1" s="172"/>
      <c r="AB1" s="172"/>
    </row>
    <row r="2" spans="1:36" ht="23.25" customHeight="1" x14ac:dyDescent="0.25">
      <c r="A2" s="248"/>
      <c r="B2" s="249"/>
      <c r="C2" s="249"/>
      <c r="D2" s="249"/>
      <c r="E2" s="249"/>
      <c r="F2" s="249"/>
      <c r="G2" s="249"/>
      <c r="H2" s="249"/>
      <c r="I2" s="249"/>
      <c r="J2" s="249"/>
      <c r="K2" s="249"/>
      <c r="L2" s="249"/>
      <c r="M2" s="249"/>
      <c r="N2" s="249"/>
      <c r="O2" s="249"/>
      <c r="P2" s="250"/>
      <c r="Q2" s="171"/>
      <c r="R2" s="171"/>
      <c r="S2" s="171"/>
      <c r="T2" s="171"/>
      <c r="U2" s="171"/>
      <c r="V2" s="171"/>
      <c r="W2" s="171"/>
      <c r="X2" s="171"/>
      <c r="Y2" s="171"/>
      <c r="Z2" s="171"/>
      <c r="AA2" s="172"/>
      <c r="AB2" s="172"/>
    </row>
    <row r="3" spans="1:36" ht="15.75" customHeight="1" thickBot="1" x14ac:dyDescent="0.3">
      <c r="A3" s="251"/>
      <c r="B3" s="252"/>
      <c r="C3" s="252"/>
      <c r="D3" s="252"/>
      <c r="E3" s="252"/>
      <c r="F3" s="252"/>
      <c r="G3" s="252"/>
      <c r="H3" s="252"/>
      <c r="I3" s="252"/>
      <c r="J3" s="252"/>
      <c r="K3" s="252"/>
      <c r="L3" s="252"/>
      <c r="M3" s="252"/>
      <c r="N3" s="252"/>
      <c r="O3" s="252"/>
      <c r="P3" s="253"/>
      <c r="Q3" s="171"/>
      <c r="R3" s="171"/>
      <c r="S3" s="171"/>
      <c r="T3" s="171"/>
      <c r="U3" s="171"/>
      <c r="V3" s="171"/>
      <c r="W3" s="171"/>
      <c r="X3" s="171"/>
      <c r="Y3" s="171"/>
      <c r="Z3" s="171"/>
      <c r="AA3" s="172"/>
      <c r="AB3" s="172"/>
    </row>
    <row r="4" spans="1:36" ht="47.25" customHeight="1" thickBot="1" x14ac:dyDescent="0.3">
      <c r="A4" s="170"/>
      <c r="B4" s="242" t="s">
        <v>121</v>
      </c>
      <c r="C4" s="243"/>
      <c r="D4" s="243"/>
      <c r="E4" s="243"/>
      <c r="F4" s="244"/>
      <c r="G4" s="242"/>
      <c r="H4" s="243"/>
      <c r="I4" s="243"/>
      <c r="J4" s="243"/>
      <c r="K4" s="244"/>
      <c r="L4" s="242"/>
      <c r="M4" s="243"/>
      <c r="N4" s="243"/>
      <c r="O4" s="243"/>
      <c r="P4" s="244"/>
      <c r="Q4" s="242" t="s">
        <v>116</v>
      </c>
      <c r="R4" s="243"/>
      <c r="S4" s="243"/>
      <c r="T4" s="243"/>
      <c r="U4" s="244"/>
      <c r="V4" s="242" t="s">
        <v>117</v>
      </c>
      <c r="W4" s="243"/>
      <c r="X4" s="243"/>
      <c r="Y4" s="243"/>
      <c r="Z4" s="244"/>
      <c r="AA4" s="242"/>
      <c r="AB4" s="243"/>
      <c r="AC4" s="243"/>
      <c r="AD4" s="243"/>
      <c r="AE4" s="244"/>
      <c r="AF4" s="242"/>
      <c r="AG4" s="243"/>
      <c r="AH4" s="243"/>
      <c r="AI4" s="243"/>
      <c r="AJ4" s="244"/>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v>5</v>
      </c>
      <c r="D7" s="226"/>
      <c r="E7" s="226"/>
      <c r="F7" s="226">
        <v>5</v>
      </c>
      <c r="G7" s="195"/>
      <c r="H7" s="166"/>
      <c r="I7" s="166"/>
      <c r="J7" s="166"/>
      <c r="K7" s="168"/>
      <c r="L7" s="195"/>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75" thickBot="1" x14ac:dyDescent="0.3">
      <c r="A8" s="188" t="s">
        <v>8</v>
      </c>
      <c r="B8" s="231"/>
      <c r="C8" s="227">
        <v>150</v>
      </c>
      <c r="D8" s="227"/>
      <c r="E8" s="227"/>
      <c r="F8" s="227">
        <v>25</v>
      </c>
      <c r="G8" s="196"/>
      <c r="H8" s="227"/>
      <c r="I8" s="184"/>
      <c r="J8" s="184"/>
      <c r="K8" s="185"/>
      <c r="L8" s="196"/>
      <c r="M8" s="184"/>
      <c r="N8" s="184"/>
      <c r="O8" s="184"/>
      <c r="P8" s="185"/>
      <c r="Q8" s="183"/>
      <c r="R8" s="184">
        <v>180</v>
      </c>
      <c r="S8" s="184"/>
      <c r="T8" s="184"/>
      <c r="U8" s="185"/>
      <c r="V8" s="183"/>
      <c r="W8" s="184">
        <f>(70*3.65)/1</f>
        <v>255.5</v>
      </c>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375</v>
      </c>
      <c r="D9" s="215">
        <f>+(((D8*D6)+D8)*D7)/3</f>
        <v>0</v>
      </c>
      <c r="E9" s="215">
        <f>+(((E8*E6)+E8)*E7)</f>
        <v>0</v>
      </c>
      <c r="F9" s="216">
        <f>+(((F8*F6)+F8)*F7)</f>
        <v>125</v>
      </c>
      <c r="G9" s="200">
        <f>+(((G8*G6)+G8)*G7)</f>
        <v>0</v>
      </c>
      <c r="H9" s="2">
        <f>+(((H8*H6)+H8)*H7)/2</f>
        <v>0</v>
      </c>
      <c r="I9" s="2">
        <f>+(((I8*I6)+I8)*I7)/3</f>
        <v>0</v>
      </c>
      <c r="J9" s="2">
        <f>+(((J8*J6)+J8)*J7)</f>
        <v>0</v>
      </c>
      <c r="K9" s="38">
        <f>+(((K8*K6)+K8)*K7)</f>
        <v>0</v>
      </c>
      <c r="L9" s="200">
        <f>+(((L8*L6)+L8)*L7)</f>
        <v>0</v>
      </c>
      <c r="M9" s="2">
        <f>+(((M8*M6)+M8)*M7)/2</f>
        <v>0</v>
      </c>
      <c r="N9" s="2">
        <f>+(((N8*N6)+N8)*N7)/3</f>
        <v>0</v>
      </c>
      <c r="O9" s="2">
        <f>+(((O8*O6)+O8)*O7)</f>
        <v>0</v>
      </c>
      <c r="P9" s="38">
        <f>+(((P8*P6)+P8)*P7)</f>
        <v>0</v>
      </c>
      <c r="Q9" s="200">
        <f>+(((Q8*Q6)+Q8)*Q7)</f>
        <v>0</v>
      </c>
      <c r="R9" s="2">
        <f>+(((R8*R6)+R8)*R7)/2</f>
        <v>90</v>
      </c>
      <c r="S9" s="2">
        <f>+(((S8*S6)+S8)*S7)/3</f>
        <v>0</v>
      </c>
      <c r="T9" s="2">
        <f>+(((T8*T6)+T8)*T7)</f>
        <v>0</v>
      </c>
      <c r="U9" s="38">
        <f>+(((U8*U6)+U8)*U7)</f>
        <v>0</v>
      </c>
      <c r="V9" s="203">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41" customFormat="1" ht="14.25" customHeight="1" x14ac:dyDescent="0.25">
      <c r="A11" s="202" t="s">
        <v>122</v>
      </c>
      <c r="B11" s="218"/>
      <c r="C11" s="186"/>
      <c r="D11" s="219"/>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41" customFormat="1" ht="14.25" customHeight="1" x14ac:dyDescent="0.25">
      <c r="A12" s="202" t="s">
        <v>123</v>
      </c>
      <c r="B12" s="218"/>
      <c r="C12" s="186">
        <f>125/8</f>
        <v>15.625</v>
      </c>
      <c r="D12" s="219"/>
      <c r="E12" s="219"/>
      <c r="F12" s="186">
        <f>125/8</f>
        <v>15.625</v>
      </c>
      <c r="G12" s="218"/>
      <c r="H12" s="186"/>
      <c r="I12" s="219"/>
      <c r="J12" s="186"/>
      <c r="K12" s="220"/>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41" customFormat="1" ht="14.25" customHeight="1" x14ac:dyDescent="0.25">
      <c r="A13" s="202" t="s">
        <v>124</v>
      </c>
      <c r="B13" s="218"/>
      <c r="C13" s="186"/>
      <c r="D13" s="219"/>
      <c r="E13" s="219"/>
      <c r="F13" s="186"/>
      <c r="G13" s="218"/>
      <c r="H13" s="186"/>
      <c r="I13" s="219"/>
      <c r="J13" s="186"/>
      <c r="K13" s="220"/>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40" customFormat="1" ht="14.25" customHeight="1" x14ac:dyDescent="0.25">
      <c r="A14" s="202" t="s">
        <v>119</v>
      </c>
      <c r="B14" s="218"/>
      <c r="C14" s="186">
        <f>(550+400)/8+263</f>
        <v>381.75</v>
      </c>
      <c r="D14" s="219"/>
      <c r="E14" s="219"/>
      <c r="F14" s="186">
        <f>(550+400)/8+263</f>
        <v>381.75</v>
      </c>
      <c r="G14" s="218"/>
      <c r="H14" s="186"/>
      <c r="I14" s="219"/>
      <c r="J14" s="186"/>
      <c r="K14" s="220"/>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40" customFormat="1" ht="14.25" customHeight="1" x14ac:dyDescent="0.25">
      <c r="A15" s="202" t="s">
        <v>125</v>
      </c>
      <c r="B15" s="218"/>
      <c r="C15" s="186"/>
      <c r="D15" s="219"/>
      <c r="E15" s="219"/>
      <c r="F15" s="186"/>
      <c r="G15" s="218"/>
      <c r="H15" s="186"/>
      <c r="I15" s="219"/>
      <c r="J15" s="186"/>
      <c r="K15" s="220"/>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39" customFormat="1" ht="14.25" customHeight="1" x14ac:dyDescent="0.25">
      <c r="A16" s="202" t="s">
        <v>126</v>
      </c>
      <c r="B16" s="218"/>
      <c r="C16" s="186">
        <f>(85+95+95)/8+48+195</f>
        <v>277.375</v>
      </c>
      <c r="D16" s="186"/>
      <c r="E16" s="219"/>
      <c r="F16" s="186">
        <f>(85+95+95)/8+48+195</f>
        <v>277.375</v>
      </c>
      <c r="G16" s="218"/>
      <c r="H16" s="186"/>
      <c r="I16" s="219"/>
      <c r="J16" s="186"/>
      <c r="K16" s="220"/>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9" customFormat="1" ht="14.25" customHeight="1" x14ac:dyDescent="0.25">
      <c r="A17" s="202" t="s">
        <v>127</v>
      </c>
      <c r="B17" s="218"/>
      <c r="C17" s="186"/>
      <c r="D17" s="186"/>
      <c r="E17" s="186"/>
      <c r="F17" s="186"/>
      <c r="G17" s="218"/>
      <c r="H17" s="186"/>
      <c r="I17" s="219"/>
      <c r="J17" s="186"/>
      <c r="K17" s="186"/>
      <c r="L17" s="218"/>
      <c r="M17" s="186"/>
      <c r="N17" s="186"/>
      <c r="O17" s="186"/>
      <c r="P17" s="220"/>
      <c r="Q17" s="218"/>
      <c r="R17" s="186"/>
      <c r="S17" s="186"/>
      <c r="T17" s="221"/>
      <c r="U17" s="222"/>
      <c r="V17" s="204"/>
      <c r="W17" s="186"/>
      <c r="X17" s="186"/>
      <c r="Y17" s="186"/>
      <c r="Z17" s="220"/>
      <c r="AA17" s="186"/>
      <c r="AB17" s="186"/>
      <c r="AC17" s="186"/>
      <c r="AD17" s="186"/>
      <c r="AE17" s="220"/>
      <c r="AF17" s="186"/>
      <c r="AG17" s="186"/>
      <c r="AH17" s="186"/>
      <c r="AI17" s="186"/>
      <c r="AJ17" s="220"/>
    </row>
    <row r="18" spans="1:36" s="239" customFormat="1" ht="14.25" customHeight="1" x14ac:dyDescent="0.25">
      <c r="A18" s="202" t="s">
        <v>131</v>
      </c>
      <c r="B18" s="218"/>
      <c r="C18" s="186"/>
      <c r="D18" s="186"/>
      <c r="E18" s="186"/>
      <c r="F18" s="186"/>
      <c r="G18" s="218"/>
      <c r="H18" s="186"/>
      <c r="I18" s="219"/>
      <c r="J18" s="186"/>
      <c r="K18" s="186"/>
      <c r="L18" s="218"/>
      <c r="M18" s="186"/>
      <c r="N18" s="186"/>
      <c r="O18" s="186"/>
      <c r="P18" s="220"/>
      <c r="Q18" s="218"/>
      <c r="R18" s="186"/>
      <c r="S18" s="186"/>
      <c r="T18" s="221"/>
      <c r="U18" s="222"/>
      <c r="V18" s="204"/>
      <c r="W18" s="186"/>
      <c r="X18" s="186"/>
      <c r="Y18" s="186"/>
      <c r="Z18" s="220"/>
      <c r="AA18" s="186"/>
      <c r="AB18" s="186"/>
      <c r="AC18" s="186"/>
      <c r="AD18" s="186"/>
      <c r="AE18" s="220"/>
      <c r="AF18" s="186"/>
      <c r="AG18" s="186"/>
      <c r="AH18" s="186"/>
      <c r="AI18" s="186"/>
      <c r="AJ18" s="220"/>
    </row>
    <row r="19" spans="1:36" s="232" customFormat="1" ht="14.25" customHeight="1" x14ac:dyDescent="0.25">
      <c r="A19" s="202" t="s">
        <v>128</v>
      </c>
      <c r="B19" s="218"/>
      <c r="C19" s="186"/>
      <c r="D19" s="186"/>
      <c r="E19" s="186"/>
      <c r="F19" s="186"/>
      <c r="G19" s="218"/>
      <c r="H19" s="186"/>
      <c r="I19" s="219"/>
      <c r="J19" s="186"/>
      <c r="K19" s="186"/>
      <c r="L19" s="218"/>
      <c r="M19" s="186"/>
      <c r="N19" s="186"/>
      <c r="O19" s="186"/>
      <c r="P19" s="220"/>
      <c r="Q19" s="218"/>
      <c r="R19" s="186"/>
      <c r="S19" s="186"/>
      <c r="T19" s="221"/>
      <c r="U19" s="222"/>
      <c r="V19" s="204"/>
      <c r="W19" s="186"/>
      <c r="X19" s="186"/>
      <c r="Y19" s="186"/>
      <c r="Z19" s="220"/>
      <c r="AA19" s="186"/>
      <c r="AB19" s="186"/>
      <c r="AC19" s="186"/>
      <c r="AD19" s="186"/>
      <c r="AE19" s="220"/>
      <c r="AF19" s="186"/>
      <c r="AG19" s="186"/>
      <c r="AH19" s="186"/>
      <c r="AI19" s="186"/>
      <c r="AJ19" s="220"/>
    </row>
    <row r="20" spans="1:36" s="238" customFormat="1" ht="14.25" customHeight="1" x14ac:dyDescent="0.25">
      <c r="A20" s="202" t="s">
        <v>118</v>
      </c>
      <c r="B20" s="218"/>
      <c r="C20" s="186">
        <f>(350*2)/8+20</f>
        <v>107.5</v>
      </c>
      <c r="D20" s="186"/>
      <c r="E20" s="186"/>
      <c r="F20" s="186">
        <f>(350*2)/8+20</f>
        <v>107.5</v>
      </c>
      <c r="G20" s="218"/>
      <c r="H20" s="186"/>
      <c r="I20" s="219"/>
      <c r="J20" s="186"/>
      <c r="K20" s="186"/>
      <c r="L20" s="218"/>
      <c r="M20" s="186"/>
      <c r="N20" s="186"/>
      <c r="O20" s="186"/>
      <c r="P20" s="220"/>
      <c r="Q20" s="218"/>
      <c r="R20" s="186"/>
      <c r="S20" s="186"/>
      <c r="T20" s="221"/>
      <c r="U20" s="222"/>
      <c r="V20" s="204"/>
      <c r="W20" s="186"/>
      <c r="X20" s="186"/>
      <c r="Y20" s="186"/>
      <c r="Z20" s="220"/>
      <c r="AA20" s="186"/>
      <c r="AB20" s="186"/>
      <c r="AC20" s="186"/>
      <c r="AD20" s="186"/>
      <c r="AE20" s="220"/>
      <c r="AF20" s="186"/>
      <c r="AG20" s="186"/>
      <c r="AH20" s="186"/>
      <c r="AI20" s="186"/>
      <c r="AJ20" s="220"/>
    </row>
    <row r="21" spans="1:36" s="238" customFormat="1" ht="14.25" customHeight="1" x14ac:dyDescent="0.25">
      <c r="A21" s="202" t="s">
        <v>129</v>
      </c>
      <c r="B21" s="218"/>
      <c r="C21" s="186"/>
      <c r="D21" s="186"/>
      <c r="E21" s="186"/>
      <c r="F21" s="186"/>
      <c r="G21" s="218"/>
      <c r="H21" s="186"/>
      <c r="I21" s="219"/>
      <c r="J21" s="186"/>
      <c r="K21" s="186"/>
      <c r="L21" s="218"/>
      <c r="M21" s="186"/>
      <c r="N21" s="186"/>
      <c r="O21" s="186"/>
      <c r="P21" s="220"/>
      <c r="Q21" s="218"/>
      <c r="R21" s="186"/>
      <c r="S21" s="186"/>
      <c r="T21" s="221"/>
      <c r="U21" s="222"/>
      <c r="V21" s="204"/>
      <c r="W21" s="186"/>
      <c r="X21" s="186"/>
      <c r="Y21" s="186"/>
      <c r="Z21" s="220"/>
      <c r="AA21" s="186"/>
      <c r="AB21" s="186"/>
      <c r="AC21" s="186"/>
      <c r="AD21" s="186"/>
      <c r="AE21" s="220"/>
      <c r="AF21" s="186"/>
      <c r="AG21" s="186"/>
      <c r="AH21" s="186"/>
      <c r="AI21" s="186"/>
      <c r="AJ21" s="220"/>
    </row>
    <row r="22" spans="1:36" s="240" customFormat="1" ht="14.25" customHeight="1" x14ac:dyDescent="0.25">
      <c r="A22" s="202" t="s">
        <v>120</v>
      </c>
      <c r="B22" s="218"/>
      <c r="C22" s="186">
        <f>(300)/8</f>
        <v>37.5</v>
      </c>
      <c r="D22" s="186"/>
      <c r="E22" s="186"/>
      <c r="F22" s="186">
        <f>(300)/8</f>
        <v>37.5</v>
      </c>
      <c r="G22" s="218"/>
      <c r="H22" s="186"/>
      <c r="I22" s="219"/>
      <c r="J22" s="186"/>
      <c r="K22" s="220"/>
      <c r="L22" s="218"/>
      <c r="M22" s="186"/>
      <c r="N22" s="186"/>
      <c r="O22" s="186"/>
      <c r="P22" s="220"/>
      <c r="Q22" s="218"/>
      <c r="R22" s="186"/>
      <c r="S22" s="186"/>
      <c r="T22" s="221"/>
      <c r="U22" s="222"/>
      <c r="V22" s="204"/>
      <c r="W22" s="186"/>
      <c r="X22" s="186"/>
      <c r="Y22" s="186"/>
      <c r="Z22" s="220"/>
      <c r="AA22" s="186"/>
      <c r="AB22" s="186"/>
      <c r="AC22" s="186"/>
      <c r="AD22" s="186"/>
      <c r="AE22" s="220"/>
      <c r="AF22" s="186"/>
      <c r="AG22" s="186"/>
      <c r="AH22" s="186"/>
      <c r="AI22" s="186"/>
      <c r="AJ22" s="220"/>
    </row>
    <row r="23" spans="1:36" s="241" customFormat="1" ht="14.25" customHeight="1" x14ac:dyDescent="0.25">
      <c r="A23" s="202" t="s">
        <v>130</v>
      </c>
      <c r="B23" s="218"/>
      <c r="C23" s="186">
        <f>(85)/8</f>
        <v>10.625</v>
      </c>
      <c r="D23" s="186"/>
      <c r="E23" s="186"/>
      <c r="F23" s="186">
        <f>(85)/8</f>
        <v>10.625</v>
      </c>
      <c r="G23" s="218"/>
      <c r="H23" s="186"/>
      <c r="I23" s="219"/>
      <c r="J23" s="186"/>
      <c r="K23" s="220"/>
      <c r="L23" s="218"/>
      <c r="M23" s="186"/>
      <c r="N23" s="186"/>
      <c r="O23" s="186"/>
      <c r="P23" s="220"/>
      <c r="Q23" s="218"/>
      <c r="R23" s="186"/>
      <c r="S23" s="186"/>
      <c r="T23" s="221"/>
      <c r="U23" s="222"/>
      <c r="V23" s="204"/>
      <c r="W23" s="186"/>
      <c r="X23" s="186"/>
      <c r="Y23" s="186"/>
      <c r="Z23" s="220"/>
      <c r="AA23" s="186"/>
      <c r="AB23" s="186"/>
      <c r="AC23" s="186"/>
      <c r="AD23" s="186"/>
      <c r="AE23" s="220"/>
      <c r="AF23" s="186"/>
      <c r="AG23" s="186"/>
      <c r="AH23" s="186"/>
      <c r="AI23" s="186"/>
      <c r="AJ23" s="220"/>
    </row>
    <row r="24" spans="1:36" s="241" customFormat="1" ht="14.25" customHeight="1" x14ac:dyDescent="0.25">
      <c r="A24" s="202"/>
      <c r="B24" s="218"/>
      <c r="C24" s="186"/>
      <c r="D24" s="186"/>
      <c r="E24" s="186"/>
      <c r="F24" s="186"/>
      <c r="G24" s="218"/>
      <c r="H24" s="186"/>
      <c r="I24" s="219"/>
      <c r="J24" s="186"/>
      <c r="K24" s="220"/>
      <c r="L24" s="218"/>
      <c r="M24" s="186"/>
      <c r="N24" s="186"/>
      <c r="O24" s="186"/>
      <c r="P24" s="220"/>
      <c r="Q24" s="218"/>
      <c r="R24" s="186"/>
      <c r="S24" s="186"/>
      <c r="T24" s="221"/>
      <c r="U24" s="222"/>
      <c r="V24" s="204"/>
      <c r="W24" s="186"/>
      <c r="X24" s="186"/>
      <c r="Y24" s="186"/>
      <c r="Z24" s="220"/>
      <c r="AA24" s="186"/>
      <c r="AB24" s="186"/>
      <c r="AC24" s="186"/>
      <c r="AD24" s="186"/>
      <c r="AE24" s="220"/>
      <c r="AF24" s="186"/>
      <c r="AG24" s="186"/>
      <c r="AH24" s="186"/>
      <c r="AI24" s="186"/>
      <c r="AJ24" s="220"/>
    </row>
    <row r="25" spans="1:36" s="232" customFormat="1" ht="14.25" customHeight="1" thickBot="1" x14ac:dyDescent="0.3">
      <c r="A25" s="202"/>
      <c r="B25" s="218"/>
      <c r="C25" s="186"/>
      <c r="D25" s="186"/>
      <c r="E25" s="186"/>
      <c r="F25" s="186"/>
      <c r="G25" s="218"/>
      <c r="H25" s="186"/>
      <c r="I25" s="186"/>
      <c r="J25" s="219"/>
      <c r="K25" s="186"/>
      <c r="L25" s="218"/>
      <c r="M25" s="186"/>
      <c r="N25" s="186"/>
      <c r="O25" s="219"/>
      <c r="P25" s="186"/>
      <c r="Q25" s="218"/>
      <c r="R25" s="186"/>
      <c r="S25" s="186"/>
      <c r="T25" s="221"/>
      <c r="U25" s="222"/>
      <c r="V25" s="204"/>
      <c r="W25" s="186"/>
      <c r="X25" s="186"/>
      <c r="Y25" s="186"/>
      <c r="Z25" s="220"/>
      <c r="AA25" s="186"/>
      <c r="AB25" s="186"/>
      <c r="AC25" s="186"/>
      <c r="AD25" s="186"/>
      <c r="AE25" s="220"/>
      <c r="AF25" s="186"/>
      <c r="AG25" s="186"/>
      <c r="AH25" s="186"/>
      <c r="AI25" s="186"/>
      <c r="AJ25" s="220"/>
    </row>
    <row r="26" spans="1:36" ht="15.75" thickBot="1" x14ac:dyDescent="0.3">
      <c r="A26" s="206" t="s">
        <v>10</v>
      </c>
      <c r="B26" s="211">
        <f t="shared" ref="B26:AJ26" si="0">SUM(B9:B25)</f>
        <v>0</v>
      </c>
      <c r="C26" s="212">
        <f t="shared" si="0"/>
        <v>1205.375</v>
      </c>
      <c r="D26" s="213">
        <f t="shared" si="0"/>
        <v>0</v>
      </c>
      <c r="E26" s="213">
        <f t="shared" si="0"/>
        <v>0</v>
      </c>
      <c r="F26" s="214">
        <f t="shared" si="0"/>
        <v>955.375</v>
      </c>
      <c r="G26" s="211">
        <f t="shared" si="0"/>
        <v>0</v>
      </c>
      <c r="H26" s="212">
        <f t="shared" si="0"/>
        <v>0</v>
      </c>
      <c r="I26" s="213">
        <f t="shared" si="0"/>
        <v>0</v>
      </c>
      <c r="J26" s="213">
        <f t="shared" si="0"/>
        <v>0</v>
      </c>
      <c r="K26" s="214">
        <f t="shared" si="0"/>
        <v>0</v>
      </c>
      <c r="L26" s="211">
        <f t="shared" si="0"/>
        <v>0</v>
      </c>
      <c r="M26" s="212">
        <f t="shared" si="0"/>
        <v>0</v>
      </c>
      <c r="N26" s="213">
        <f t="shared" si="0"/>
        <v>0</v>
      </c>
      <c r="O26" s="213">
        <f t="shared" si="0"/>
        <v>0</v>
      </c>
      <c r="P26" s="214">
        <f t="shared" si="0"/>
        <v>0</v>
      </c>
      <c r="Q26" s="175">
        <f t="shared" si="0"/>
        <v>0</v>
      </c>
      <c r="R26" s="176">
        <f t="shared" si="0"/>
        <v>90</v>
      </c>
      <c r="S26" s="177">
        <f t="shared" si="0"/>
        <v>0</v>
      </c>
      <c r="T26" s="177">
        <f t="shared" si="0"/>
        <v>0</v>
      </c>
      <c r="U26" s="178">
        <f t="shared" si="0"/>
        <v>0</v>
      </c>
      <c r="V26" s="175">
        <f t="shared" si="0"/>
        <v>0</v>
      </c>
      <c r="W26" s="176">
        <f t="shared" si="0"/>
        <v>127.75</v>
      </c>
      <c r="X26" s="177">
        <f t="shared" si="0"/>
        <v>0</v>
      </c>
      <c r="Y26" s="177">
        <f t="shared" si="0"/>
        <v>0</v>
      </c>
      <c r="Z26" s="178">
        <f t="shared" si="0"/>
        <v>0</v>
      </c>
      <c r="AA26" s="175">
        <f t="shared" si="0"/>
        <v>0</v>
      </c>
      <c r="AB26" s="176">
        <f t="shared" si="0"/>
        <v>0</v>
      </c>
      <c r="AC26" s="177">
        <f t="shared" si="0"/>
        <v>0</v>
      </c>
      <c r="AD26" s="177">
        <f t="shared" si="0"/>
        <v>0</v>
      </c>
      <c r="AE26" s="178">
        <f t="shared" si="0"/>
        <v>0</v>
      </c>
      <c r="AF26" s="175">
        <f t="shared" si="0"/>
        <v>0</v>
      </c>
      <c r="AG26" s="176">
        <f t="shared" si="0"/>
        <v>0</v>
      </c>
      <c r="AH26" s="177">
        <f t="shared" si="0"/>
        <v>0</v>
      </c>
      <c r="AI26" s="177">
        <f t="shared" si="0"/>
        <v>0</v>
      </c>
      <c r="AJ26" s="178">
        <f t="shared" si="0"/>
        <v>0</v>
      </c>
    </row>
    <row r="27" spans="1:36" ht="15.75" thickBot="1" x14ac:dyDescent="0.3">
      <c r="A27" s="192"/>
      <c r="B27" s="119"/>
      <c r="C27" s="120"/>
      <c r="D27" s="121"/>
      <c r="E27" s="121"/>
      <c r="F27" s="122"/>
      <c r="G27" s="119"/>
      <c r="H27" s="120"/>
      <c r="I27" s="121"/>
      <c r="J27" s="121"/>
      <c r="K27" s="122"/>
      <c r="L27" s="197"/>
      <c r="M27" s="120"/>
      <c r="N27" s="121"/>
      <c r="O27" s="121"/>
      <c r="P27" s="122"/>
      <c r="Q27" s="119"/>
      <c r="R27" s="120"/>
      <c r="S27" s="121"/>
      <c r="T27" s="121"/>
      <c r="U27" s="122"/>
      <c r="V27" s="119"/>
      <c r="W27" s="120"/>
      <c r="X27" s="121"/>
      <c r="Y27" s="121"/>
      <c r="Z27" s="122"/>
      <c r="AA27" s="119"/>
      <c r="AB27" s="120"/>
      <c r="AC27" s="121"/>
      <c r="AD27" s="121"/>
      <c r="AE27" s="122"/>
      <c r="AF27" s="119"/>
      <c r="AG27" s="120"/>
      <c r="AH27" s="121"/>
      <c r="AI27" s="121"/>
      <c r="AJ27" s="122"/>
    </row>
    <row r="28" spans="1:36" ht="15.75" thickBot="1" x14ac:dyDescent="0.3">
      <c r="A28" s="191"/>
      <c r="B28" s="126" t="s">
        <v>1</v>
      </c>
      <c r="C28" s="127" t="s">
        <v>2</v>
      </c>
      <c r="D28" s="127" t="s">
        <v>3</v>
      </c>
      <c r="E28" s="127" t="s">
        <v>4</v>
      </c>
      <c r="F28" s="128" t="s">
        <v>5</v>
      </c>
      <c r="G28" s="126" t="s">
        <v>1</v>
      </c>
      <c r="H28" s="127" t="s">
        <v>2</v>
      </c>
      <c r="I28" s="127" t="s">
        <v>3</v>
      </c>
      <c r="J28" s="127" t="s">
        <v>4</v>
      </c>
      <c r="K28" s="128" t="s">
        <v>5</v>
      </c>
      <c r="L28" s="198" t="s">
        <v>1</v>
      </c>
      <c r="M28" s="127" t="s">
        <v>2</v>
      </c>
      <c r="N28" s="127" t="s">
        <v>3</v>
      </c>
      <c r="O28" s="127" t="s">
        <v>4</v>
      </c>
      <c r="P28" s="128" t="s">
        <v>5</v>
      </c>
      <c r="Q28" s="126" t="s">
        <v>1</v>
      </c>
      <c r="R28" s="127" t="s">
        <v>2</v>
      </c>
      <c r="S28" s="127" t="s">
        <v>3</v>
      </c>
      <c r="T28" s="127" t="s">
        <v>4</v>
      </c>
      <c r="U28" s="128" t="s">
        <v>5</v>
      </c>
      <c r="V28" s="126" t="s">
        <v>1</v>
      </c>
      <c r="W28" s="127" t="s">
        <v>2</v>
      </c>
      <c r="X28" s="127" t="s">
        <v>3</v>
      </c>
      <c r="Y28" s="127" t="s">
        <v>4</v>
      </c>
      <c r="Z28" s="128" t="s">
        <v>5</v>
      </c>
      <c r="AA28" s="126" t="s">
        <v>1</v>
      </c>
      <c r="AB28" s="127" t="s">
        <v>2</v>
      </c>
      <c r="AC28" s="127" t="s">
        <v>3</v>
      </c>
      <c r="AD28" s="127" t="s">
        <v>4</v>
      </c>
      <c r="AE28" s="128" t="s">
        <v>5</v>
      </c>
      <c r="AF28" s="126" t="s">
        <v>1</v>
      </c>
      <c r="AG28" s="127" t="s">
        <v>2</v>
      </c>
      <c r="AH28" s="127" t="s">
        <v>3</v>
      </c>
      <c r="AI28" s="127" t="s">
        <v>4</v>
      </c>
      <c r="AJ28" s="128" t="s">
        <v>5</v>
      </c>
    </row>
    <row r="29" spans="1:36" ht="15.75" thickBot="1" x14ac:dyDescent="0.3">
      <c r="A29" s="169" t="s">
        <v>58</v>
      </c>
      <c r="B29" s="123">
        <f t="shared" ref="B29:U29" si="1">+ROUNDUP(B26/3.65,0)</f>
        <v>0</v>
      </c>
      <c r="C29" s="124">
        <f t="shared" si="1"/>
        <v>331</v>
      </c>
      <c r="D29" s="124">
        <f t="shared" si="1"/>
        <v>0</v>
      </c>
      <c r="E29" s="124">
        <f t="shared" si="1"/>
        <v>0</v>
      </c>
      <c r="F29" s="125">
        <f t="shared" si="1"/>
        <v>262</v>
      </c>
      <c r="G29" s="123">
        <f t="shared" si="1"/>
        <v>0</v>
      </c>
      <c r="H29" s="124">
        <f t="shared" si="1"/>
        <v>0</v>
      </c>
      <c r="I29" s="124">
        <f t="shared" si="1"/>
        <v>0</v>
      </c>
      <c r="J29" s="124">
        <f t="shared" si="1"/>
        <v>0</v>
      </c>
      <c r="K29" s="125">
        <f t="shared" si="1"/>
        <v>0</v>
      </c>
      <c r="L29" s="199">
        <f t="shared" si="1"/>
        <v>0</v>
      </c>
      <c r="M29" s="124">
        <f t="shared" si="1"/>
        <v>0</v>
      </c>
      <c r="N29" s="124">
        <f t="shared" si="1"/>
        <v>0</v>
      </c>
      <c r="O29" s="124">
        <f t="shared" si="1"/>
        <v>0</v>
      </c>
      <c r="P29" s="125">
        <f t="shared" si="1"/>
        <v>0</v>
      </c>
      <c r="Q29" s="123">
        <f t="shared" si="1"/>
        <v>0</v>
      </c>
      <c r="R29" s="124">
        <f t="shared" si="1"/>
        <v>25</v>
      </c>
      <c r="S29" s="124">
        <f t="shared" si="1"/>
        <v>0</v>
      </c>
      <c r="T29" s="124">
        <f t="shared" si="1"/>
        <v>0</v>
      </c>
      <c r="U29" s="125">
        <f t="shared" si="1"/>
        <v>0</v>
      </c>
      <c r="V29" s="123">
        <f t="shared" ref="V29:AJ29" si="2">+ROUNDUP(V26/3.65,0)</f>
        <v>0</v>
      </c>
      <c r="W29" s="124">
        <f t="shared" si="2"/>
        <v>35</v>
      </c>
      <c r="X29" s="124">
        <f t="shared" si="2"/>
        <v>0</v>
      </c>
      <c r="Y29" s="124">
        <f t="shared" si="2"/>
        <v>0</v>
      </c>
      <c r="Z29" s="125">
        <f t="shared" si="2"/>
        <v>0</v>
      </c>
      <c r="AA29" s="123">
        <f t="shared" si="2"/>
        <v>0</v>
      </c>
      <c r="AB29" s="124">
        <f t="shared" si="2"/>
        <v>0</v>
      </c>
      <c r="AC29" s="124">
        <f t="shared" si="2"/>
        <v>0</v>
      </c>
      <c r="AD29" s="124">
        <f t="shared" si="2"/>
        <v>0</v>
      </c>
      <c r="AE29" s="125">
        <f t="shared" si="2"/>
        <v>0</v>
      </c>
      <c r="AF29" s="123">
        <f t="shared" si="2"/>
        <v>0</v>
      </c>
      <c r="AG29" s="124">
        <f t="shared" si="2"/>
        <v>0</v>
      </c>
      <c r="AH29" s="124">
        <f t="shared" si="2"/>
        <v>0</v>
      </c>
      <c r="AI29" s="124">
        <f t="shared" si="2"/>
        <v>0</v>
      </c>
      <c r="AJ29" s="125">
        <f t="shared" si="2"/>
        <v>0</v>
      </c>
    </row>
    <row r="30" spans="1:36" ht="15.75" x14ac:dyDescent="0.25">
      <c r="A30" s="164"/>
      <c r="B30" s="174">
        <f>B29*10%</f>
        <v>0</v>
      </c>
      <c r="C30" s="174">
        <v>20</v>
      </c>
      <c r="D30" s="174"/>
      <c r="E30" s="174"/>
      <c r="F30" s="174">
        <v>20</v>
      </c>
      <c r="G30" s="174"/>
      <c r="H30" s="174">
        <f>H29*9%</f>
        <v>0</v>
      </c>
      <c r="I30" s="174"/>
      <c r="J30" s="174"/>
      <c r="K30" s="174"/>
      <c r="M30" s="174"/>
      <c r="N30" s="174"/>
      <c r="R30" s="174">
        <v>15</v>
      </c>
      <c r="S30" s="174">
        <f>S29*10%</f>
        <v>0</v>
      </c>
      <c r="AA30" s="201"/>
      <c r="AB30" s="201"/>
      <c r="AC30" s="201"/>
      <c r="AD30" s="201"/>
      <c r="AE30" s="201"/>
    </row>
    <row r="31" spans="1:36" ht="15.75" x14ac:dyDescent="0.25">
      <c r="A31" s="164"/>
      <c r="B31" s="163">
        <f>SUM(B29:B30)</f>
        <v>0</v>
      </c>
      <c r="C31" s="163">
        <f>SUM(C29:C30)</f>
        <v>351</v>
      </c>
      <c r="D31" s="163"/>
      <c r="E31" s="163"/>
      <c r="F31" s="163">
        <f>SUM(F29:F30)</f>
        <v>282</v>
      </c>
      <c r="G31" s="163"/>
      <c r="H31" s="163">
        <f>SUM(H29:H30)</f>
        <v>0</v>
      </c>
      <c r="I31" s="163"/>
      <c r="J31" s="163"/>
      <c r="K31" s="163"/>
      <c r="L31" s="163"/>
      <c r="M31" s="163"/>
      <c r="N31" s="163"/>
      <c r="Q31" s="163"/>
      <c r="R31" s="163">
        <f>SUM(R29:R30)</f>
        <v>40</v>
      </c>
      <c r="S31" s="163">
        <f>SUM(S29:S30)</f>
        <v>0</v>
      </c>
      <c r="AA31" s="201"/>
      <c r="AB31" s="201"/>
      <c r="AC31" s="201"/>
      <c r="AD31" s="201"/>
      <c r="AE31" s="201"/>
    </row>
    <row r="32" spans="1:36" ht="15.75" x14ac:dyDescent="0.25">
      <c r="A32" s="233"/>
      <c r="G32" s="163"/>
      <c r="J32" s="163"/>
      <c r="K32" s="163"/>
      <c r="AA32" s="201"/>
      <c r="AB32" s="201"/>
      <c r="AC32" s="201"/>
      <c r="AD32" s="201"/>
      <c r="AE32" s="201"/>
    </row>
    <row r="33" spans="1:8" s="217" customFormat="1" ht="16.5" customHeight="1" x14ac:dyDescent="0.25">
      <c r="A33" s="234"/>
      <c r="C33" s="163"/>
      <c r="G33" s="163"/>
      <c r="H33" s="163"/>
    </row>
    <row r="34" spans="1:8" s="217" customFormat="1" x14ac:dyDescent="0.25">
      <c r="A34" s="237"/>
      <c r="C34" s="163"/>
      <c r="G34" s="163"/>
    </row>
    <row r="35" spans="1:8" s="217" customFormat="1" x14ac:dyDescent="0.25">
      <c r="A35" s="235"/>
      <c r="G35" s="163"/>
    </row>
    <row r="36" spans="1:8" x14ac:dyDescent="0.25">
      <c r="A36" s="234"/>
    </row>
    <row r="37" spans="1:8" x14ac:dyDescent="0.25">
      <c r="A37" s="234"/>
    </row>
    <row r="38" spans="1:8" x14ac:dyDescent="0.25">
      <c r="A38" s="236"/>
    </row>
    <row r="39" spans="1:8" x14ac:dyDescent="0.25">
      <c r="A39" s="234"/>
    </row>
    <row r="40" spans="1:8" x14ac:dyDescent="0.25">
      <c r="A40" s="236"/>
    </row>
    <row r="41" spans="1:8" x14ac:dyDescent="0.25">
      <c r="A41" s="236"/>
    </row>
    <row r="42" spans="1:8" x14ac:dyDescent="0.25">
      <c r="A42" s="236"/>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79"/>
      <c r="B1" s="280"/>
      <c r="C1" s="280"/>
      <c r="D1" s="280"/>
      <c r="E1" s="280"/>
      <c r="F1" s="280"/>
      <c r="G1" s="280"/>
      <c r="H1" s="281"/>
    </row>
    <row r="2" spans="1:8" ht="16.5" thickBot="1" x14ac:dyDescent="0.3">
      <c r="A2" s="282"/>
      <c r="B2" s="283"/>
      <c r="C2" s="283"/>
      <c r="D2" s="283"/>
      <c r="E2" s="283"/>
      <c r="F2" s="283"/>
      <c r="G2" s="283"/>
      <c r="H2" s="284"/>
    </row>
    <row r="3" spans="1:8" ht="20.25" customHeight="1" thickBot="1" x14ac:dyDescent="0.3">
      <c r="A3" s="285" t="s">
        <v>69</v>
      </c>
      <c r="B3" s="286"/>
      <c r="C3" s="40"/>
      <c r="D3" s="110" t="s">
        <v>59</v>
      </c>
      <c r="E3" s="41"/>
      <c r="F3" s="110" t="s">
        <v>60</v>
      </c>
      <c r="G3" s="287"/>
      <c r="H3" s="288"/>
    </row>
    <row r="4" spans="1:8" ht="18.75" customHeight="1" x14ac:dyDescent="0.25">
      <c r="A4" s="289" t="s">
        <v>70</v>
      </c>
      <c r="B4" s="290"/>
      <c r="C4" s="291"/>
      <c r="D4" s="292"/>
      <c r="E4" s="292"/>
      <c r="F4" s="292"/>
      <c r="G4" s="292"/>
      <c r="H4" s="293"/>
    </row>
    <row r="5" spans="1:8" ht="21.75" customHeight="1" thickBot="1" x14ac:dyDescent="0.3">
      <c r="A5" s="274" t="s">
        <v>71</v>
      </c>
      <c r="B5" s="275"/>
      <c r="C5" s="276"/>
      <c r="D5" s="277"/>
      <c r="E5" s="277"/>
      <c r="F5" s="277"/>
      <c r="G5" s="277"/>
      <c r="H5" s="278"/>
    </row>
    <row r="6" spans="1:8" ht="21" customHeight="1" thickBot="1" x14ac:dyDescent="0.3">
      <c r="A6" s="294" t="s">
        <v>11</v>
      </c>
      <c r="B6" s="295"/>
      <c r="C6" s="111" t="s">
        <v>12</v>
      </c>
      <c r="D6" s="42"/>
      <c r="E6" s="111" t="s">
        <v>13</v>
      </c>
      <c r="F6" s="43"/>
      <c r="G6" s="110" t="s">
        <v>61</v>
      </c>
      <c r="H6" s="43"/>
    </row>
    <row r="7" spans="1:8" ht="21" customHeight="1" x14ac:dyDescent="0.25">
      <c r="A7" s="274" t="s">
        <v>62</v>
      </c>
      <c r="B7" s="275"/>
      <c r="C7" s="279"/>
      <c r="D7" s="280"/>
      <c r="E7" s="281"/>
      <c r="F7" s="296"/>
      <c r="G7" s="297"/>
      <c r="H7" s="298"/>
    </row>
    <row r="8" spans="1:8" ht="21" customHeight="1" x14ac:dyDescent="0.25">
      <c r="A8" s="274" t="s">
        <v>72</v>
      </c>
      <c r="B8" s="275"/>
      <c r="C8" s="299"/>
      <c r="D8" s="300"/>
      <c r="E8" s="301"/>
      <c r="F8" s="299"/>
      <c r="G8" s="300"/>
      <c r="H8" s="301"/>
    </row>
    <row r="9" spans="1:8" ht="21" customHeight="1" x14ac:dyDescent="0.25">
      <c r="A9" s="274" t="s">
        <v>73</v>
      </c>
      <c r="B9" s="275"/>
      <c r="C9" s="302"/>
      <c r="D9" s="303"/>
      <c r="E9" s="304"/>
      <c r="F9" s="302"/>
      <c r="G9" s="303"/>
      <c r="H9" s="304"/>
    </row>
    <row r="10" spans="1:8" ht="20.25" customHeight="1" x14ac:dyDescent="0.25">
      <c r="A10" s="274" t="s">
        <v>74</v>
      </c>
      <c r="B10" s="275"/>
      <c r="C10" s="302"/>
      <c r="D10" s="303"/>
      <c r="E10" s="304"/>
      <c r="F10" s="302"/>
      <c r="G10" s="303"/>
      <c r="H10" s="304"/>
    </row>
    <row r="11" spans="1:8" ht="20.25" customHeight="1" thickBot="1" x14ac:dyDescent="0.3">
      <c r="A11" s="274" t="s">
        <v>54</v>
      </c>
      <c r="B11" s="275"/>
      <c r="C11" s="282"/>
      <c r="D11" s="283"/>
      <c r="E11" s="284"/>
      <c r="F11" s="282"/>
      <c r="G11" s="283"/>
      <c r="H11" s="284"/>
    </row>
    <row r="12" spans="1:8" ht="33" customHeight="1" thickBot="1" x14ac:dyDescent="0.3">
      <c r="A12" s="305" t="s">
        <v>63</v>
      </c>
      <c r="B12" s="306"/>
      <c r="C12" s="307"/>
      <c r="D12" s="308"/>
      <c r="E12" s="309" t="s">
        <v>79</v>
      </c>
      <c r="F12" s="310"/>
      <c r="G12" s="310"/>
      <c r="H12" s="311"/>
    </row>
    <row r="13" spans="1:8" ht="20.25" customHeight="1" thickBot="1" x14ac:dyDescent="0.3">
      <c r="A13" s="312" t="s">
        <v>78</v>
      </c>
      <c r="B13" s="313"/>
      <c r="C13" s="112" t="s">
        <v>1</v>
      </c>
      <c r="D13" s="113" t="s">
        <v>75</v>
      </c>
      <c r="E13" s="113" t="s">
        <v>76</v>
      </c>
      <c r="F13" s="113" t="s">
        <v>4</v>
      </c>
      <c r="G13" s="113" t="s">
        <v>5</v>
      </c>
      <c r="H13" s="114" t="s">
        <v>77</v>
      </c>
    </row>
    <row r="14" spans="1:8" ht="20.25" customHeight="1" thickBot="1" x14ac:dyDescent="0.3">
      <c r="A14" s="314"/>
      <c r="B14" s="315"/>
      <c r="C14" s="142"/>
      <c r="D14" s="143"/>
      <c r="E14" s="143"/>
      <c r="F14" s="143"/>
      <c r="G14" s="143"/>
      <c r="H14" s="141"/>
    </row>
    <row r="15" spans="1:8" ht="16.5" x14ac:dyDescent="0.25">
      <c r="A15" s="312" t="s">
        <v>64</v>
      </c>
      <c r="B15" s="313"/>
      <c r="C15" s="319"/>
      <c r="D15" s="320"/>
      <c r="E15" s="320"/>
      <c r="F15" s="320"/>
      <c r="G15" s="320"/>
      <c r="H15" s="321"/>
    </row>
    <row r="16" spans="1:8" ht="16.5" x14ac:dyDescent="0.25">
      <c r="A16" s="314"/>
      <c r="B16" s="316"/>
      <c r="C16" s="254"/>
      <c r="D16" s="255"/>
      <c r="E16" s="255"/>
      <c r="F16" s="255"/>
      <c r="G16" s="255"/>
      <c r="H16" s="256"/>
    </row>
    <row r="17" spans="1:8" ht="18.75" customHeight="1" x14ac:dyDescent="0.25">
      <c r="A17" s="314"/>
      <c r="B17" s="316"/>
      <c r="C17" s="254"/>
      <c r="D17" s="255"/>
      <c r="E17" s="255"/>
      <c r="F17" s="255"/>
      <c r="G17" s="255"/>
      <c r="H17" s="256"/>
    </row>
    <row r="18" spans="1:8" ht="18.75" customHeight="1" x14ac:dyDescent="0.25">
      <c r="A18" s="314"/>
      <c r="B18" s="316"/>
      <c r="C18" s="254"/>
      <c r="D18" s="255"/>
      <c r="E18" s="255"/>
      <c r="F18" s="255"/>
      <c r="G18" s="255"/>
      <c r="H18" s="256"/>
    </row>
    <row r="19" spans="1:8" ht="18.75" customHeight="1" x14ac:dyDescent="0.25">
      <c r="A19" s="314"/>
      <c r="B19" s="316"/>
      <c r="C19" s="254"/>
      <c r="D19" s="255"/>
      <c r="E19" s="255"/>
      <c r="F19" s="255"/>
      <c r="G19" s="255"/>
      <c r="H19" s="256"/>
    </row>
    <row r="20" spans="1:8" ht="18.75" customHeight="1" x14ac:dyDescent="0.25">
      <c r="A20" s="314"/>
      <c r="B20" s="316"/>
      <c r="C20" s="254"/>
      <c r="D20" s="255"/>
      <c r="E20" s="255"/>
      <c r="F20" s="255"/>
      <c r="G20" s="255"/>
      <c r="H20" s="256"/>
    </row>
    <row r="21" spans="1:8" ht="18.75" customHeight="1" x14ac:dyDescent="0.25">
      <c r="A21" s="314"/>
      <c r="B21" s="316"/>
      <c r="C21" s="254"/>
      <c r="D21" s="255"/>
      <c r="E21" s="255"/>
      <c r="F21" s="255"/>
      <c r="G21" s="255"/>
      <c r="H21" s="256"/>
    </row>
    <row r="22" spans="1:8" ht="18.75" customHeight="1" x14ac:dyDescent="0.25">
      <c r="A22" s="314"/>
      <c r="B22" s="316"/>
      <c r="C22" s="254"/>
      <c r="D22" s="255"/>
      <c r="E22" s="255"/>
      <c r="F22" s="255"/>
      <c r="G22" s="255"/>
      <c r="H22" s="256"/>
    </row>
    <row r="23" spans="1:8" ht="18.75" customHeight="1" x14ac:dyDescent="0.25">
      <c r="A23" s="314"/>
      <c r="B23" s="316"/>
      <c r="C23" s="254"/>
      <c r="D23" s="255"/>
      <c r="E23" s="255"/>
      <c r="F23" s="255"/>
      <c r="G23" s="255"/>
      <c r="H23" s="256"/>
    </row>
    <row r="24" spans="1:8" ht="16.5" x14ac:dyDescent="0.25">
      <c r="A24" s="314"/>
      <c r="B24" s="316"/>
      <c r="C24" s="254"/>
      <c r="D24" s="255"/>
      <c r="E24" s="255"/>
      <c r="F24" s="255"/>
      <c r="G24" s="255"/>
      <c r="H24" s="256"/>
    </row>
    <row r="25" spans="1:8" ht="18" customHeight="1" x14ac:dyDescent="0.25">
      <c r="A25" s="314"/>
      <c r="B25" s="316"/>
      <c r="C25" s="254"/>
      <c r="D25" s="255"/>
      <c r="E25" s="255"/>
      <c r="F25" s="255"/>
      <c r="G25" s="255"/>
      <c r="H25" s="256"/>
    </row>
    <row r="26" spans="1:8" ht="16.5" x14ac:dyDescent="0.25">
      <c r="A26" s="314"/>
      <c r="B26" s="316"/>
      <c r="C26" s="254"/>
      <c r="D26" s="255"/>
      <c r="E26" s="255"/>
      <c r="F26" s="255"/>
      <c r="G26" s="255"/>
      <c r="H26" s="256"/>
    </row>
    <row r="27" spans="1:8" ht="16.5" x14ac:dyDescent="0.25">
      <c r="A27" s="314"/>
      <c r="B27" s="316"/>
      <c r="C27" s="254"/>
      <c r="D27" s="255"/>
      <c r="E27" s="255"/>
      <c r="F27" s="255"/>
      <c r="G27" s="255"/>
      <c r="H27" s="256"/>
    </row>
    <row r="28" spans="1:8" ht="16.5" x14ac:dyDescent="0.25">
      <c r="A28" s="314"/>
      <c r="B28" s="316"/>
      <c r="C28" s="254"/>
      <c r="D28" s="255"/>
      <c r="E28" s="255"/>
      <c r="F28" s="255"/>
      <c r="G28" s="255"/>
      <c r="H28" s="256"/>
    </row>
    <row r="29" spans="1:8" ht="16.5" x14ac:dyDescent="0.25">
      <c r="A29" s="314"/>
      <c r="B29" s="316"/>
      <c r="C29" s="254"/>
      <c r="D29" s="255"/>
      <c r="E29" s="255"/>
      <c r="F29" s="255"/>
      <c r="G29" s="255"/>
      <c r="H29" s="256"/>
    </row>
    <row r="30" spans="1:8" ht="16.5" thickBot="1" x14ac:dyDescent="0.3">
      <c r="A30" s="317"/>
      <c r="B30" s="318"/>
      <c r="C30" s="322"/>
      <c r="D30" s="323"/>
      <c r="E30" s="323"/>
      <c r="F30" s="323"/>
      <c r="G30" s="323"/>
      <c r="H30" s="324"/>
    </row>
    <row r="31" spans="1:8" ht="19.5" customHeight="1" thickBot="1" x14ac:dyDescent="0.3">
      <c r="A31" s="269" t="s">
        <v>80</v>
      </c>
      <c r="B31" s="270"/>
      <c r="C31" s="271"/>
      <c r="D31" s="272"/>
      <c r="E31" s="272"/>
      <c r="F31" s="272"/>
      <c r="G31" s="272"/>
      <c r="H31" s="273"/>
    </row>
    <row r="32" spans="1:8" ht="20.25" customHeight="1" thickBot="1" x14ac:dyDescent="0.3">
      <c r="A32" s="325" t="s">
        <v>65</v>
      </c>
      <c r="B32" s="326"/>
      <c r="C32" s="118" t="s">
        <v>83</v>
      </c>
      <c r="D32" s="113" t="s">
        <v>82</v>
      </c>
      <c r="E32" s="113" t="s">
        <v>14</v>
      </c>
      <c r="F32" s="113" t="s">
        <v>15</v>
      </c>
      <c r="G32" s="113" t="s">
        <v>16</v>
      </c>
      <c r="H32" s="114" t="s">
        <v>66</v>
      </c>
    </row>
    <row r="33" spans="1:8" ht="16.5" thickBot="1" x14ac:dyDescent="0.3">
      <c r="A33" s="327"/>
      <c r="B33" s="328"/>
      <c r="C33" s="144"/>
      <c r="D33" s="145"/>
      <c r="E33" s="145"/>
      <c r="F33" s="145"/>
      <c r="G33" s="145"/>
      <c r="H33" s="146"/>
    </row>
    <row r="34" spans="1:8" ht="21.75" customHeight="1" thickBot="1" x14ac:dyDescent="0.3">
      <c r="A34" s="259" t="s">
        <v>68</v>
      </c>
      <c r="B34" s="260"/>
      <c r="C34" s="147" t="s">
        <v>83</v>
      </c>
      <c r="D34" s="148" t="s">
        <v>84</v>
      </c>
      <c r="E34" s="148" t="s">
        <v>17</v>
      </c>
      <c r="F34" s="148" t="s">
        <v>15</v>
      </c>
      <c r="G34" s="148" t="s">
        <v>18</v>
      </c>
      <c r="H34" s="149" t="s">
        <v>66</v>
      </c>
    </row>
    <row r="35" spans="1:8" ht="16.5" thickBot="1" x14ac:dyDescent="0.3">
      <c r="A35" s="261"/>
      <c r="B35" s="262"/>
      <c r="C35" s="150"/>
      <c r="D35" s="151"/>
      <c r="E35" s="151"/>
      <c r="F35" s="151"/>
      <c r="G35" s="151"/>
      <c r="H35" s="152"/>
    </row>
    <row r="36" spans="1:8" ht="24.75" customHeight="1" thickBot="1" x14ac:dyDescent="0.3">
      <c r="A36" s="263" t="s">
        <v>110</v>
      </c>
      <c r="B36" s="264"/>
      <c r="C36" s="264"/>
      <c r="D36" s="264"/>
      <c r="E36" s="264"/>
      <c r="F36" s="264"/>
      <c r="G36" s="264"/>
      <c r="H36" s="265"/>
    </row>
    <row r="37" spans="1:8" ht="27.75" customHeight="1" thickBot="1" x14ac:dyDescent="0.3">
      <c r="A37" s="263" t="s">
        <v>19</v>
      </c>
      <c r="B37" s="266"/>
      <c r="C37" s="153" t="s">
        <v>59</v>
      </c>
      <c r="D37" s="154" t="s">
        <v>67</v>
      </c>
      <c r="E37" s="154" t="s">
        <v>55</v>
      </c>
      <c r="F37" s="154" t="s">
        <v>56</v>
      </c>
      <c r="G37" s="154" t="s">
        <v>26</v>
      </c>
      <c r="H37" s="155" t="s">
        <v>81</v>
      </c>
    </row>
    <row r="38" spans="1:8" ht="18.75" customHeight="1" x14ac:dyDescent="0.25">
      <c r="A38" s="267"/>
      <c r="B38" s="268"/>
      <c r="C38" s="50"/>
      <c r="D38" s="51" t="str">
        <f t="shared" ref="D38:D51" si="0">TEXT(C38,"DDDD")</f>
        <v>Saturday</v>
      </c>
      <c r="E38" s="156"/>
      <c r="F38" s="156"/>
      <c r="G38" s="156"/>
      <c r="H38" s="157"/>
    </row>
    <row r="39" spans="1:8" x14ac:dyDescent="0.25">
      <c r="A39" s="257"/>
      <c r="B39" s="258"/>
      <c r="C39" s="50"/>
      <c r="D39" s="51" t="str">
        <f t="shared" si="0"/>
        <v>Saturday</v>
      </c>
      <c r="E39" s="158"/>
      <c r="F39" s="158"/>
      <c r="G39" s="156"/>
      <c r="H39" s="157"/>
    </row>
    <row r="40" spans="1:8" x14ac:dyDescent="0.25">
      <c r="A40" s="257"/>
      <c r="B40" s="258"/>
      <c r="C40" s="50"/>
      <c r="D40" s="51" t="str">
        <f t="shared" si="0"/>
        <v>Saturday</v>
      </c>
      <c r="E40" s="158"/>
      <c r="F40" s="158"/>
      <c r="G40" s="156"/>
      <c r="H40" s="157"/>
    </row>
    <row r="41" spans="1:8" x14ac:dyDescent="0.25">
      <c r="A41" s="257"/>
      <c r="B41" s="258"/>
      <c r="C41" s="50"/>
      <c r="D41" s="51" t="str">
        <f t="shared" si="0"/>
        <v>Saturday</v>
      </c>
      <c r="E41" s="158"/>
      <c r="F41" s="158"/>
      <c r="G41" s="156"/>
      <c r="H41" s="157"/>
    </row>
    <row r="42" spans="1:8" x14ac:dyDescent="0.25">
      <c r="A42" s="257"/>
      <c r="B42" s="258"/>
      <c r="C42" s="50"/>
      <c r="D42" s="51" t="str">
        <f t="shared" si="0"/>
        <v>Saturday</v>
      </c>
      <c r="E42" s="158"/>
      <c r="F42" s="158"/>
      <c r="G42" s="156"/>
      <c r="H42" s="157"/>
    </row>
    <row r="43" spans="1:8" x14ac:dyDescent="0.25">
      <c r="A43" s="257"/>
      <c r="B43" s="258"/>
      <c r="C43" s="50"/>
      <c r="D43" s="51" t="str">
        <f t="shared" si="0"/>
        <v>Saturday</v>
      </c>
      <c r="E43" s="158"/>
      <c r="F43" s="158"/>
      <c r="G43" s="156"/>
      <c r="H43" s="157"/>
    </row>
    <row r="44" spans="1:8" x14ac:dyDescent="0.25">
      <c r="A44" s="257"/>
      <c r="B44" s="258"/>
      <c r="C44" s="50"/>
      <c r="D44" s="51" t="str">
        <f t="shared" si="0"/>
        <v>Saturday</v>
      </c>
      <c r="E44" s="158"/>
      <c r="F44" s="158"/>
      <c r="G44" s="156"/>
      <c r="H44" s="157"/>
    </row>
    <row r="45" spans="1:8" x14ac:dyDescent="0.25">
      <c r="A45" s="257"/>
      <c r="B45" s="258"/>
      <c r="C45" s="50"/>
      <c r="D45" s="51" t="str">
        <f t="shared" si="0"/>
        <v>Saturday</v>
      </c>
      <c r="E45" s="158"/>
      <c r="F45" s="158"/>
      <c r="G45" s="156"/>
      <c r="H45" s="157"/>
    </row>
    <row r="46" spans="1:8" x14ac:dyDescent="0.25">
      <c r="A46" s="257"/>
      <c r="B46" s="258"/>
      <c r="C46" s="50"/>
      <c r="D46" s="51" t="str">
        <f t="shared" si="0"/>
        <v>Saturday</v>
      </c>
      <c r="E46" s="158"/>
      <c r="F46" s="158"/>
      <c r="G46" s="156"/>
      <c r="H46" s="157"/>
    </row>
    <row r="47" spans="1:8" x14ac:dyDescent="0.25">
      <c r="A47" s="257"/>
      <c r="B47" s="258"/>
      <c r="C47" s="50"/>
      <c r="D47" s="51" t="str">
        <f t="shared" si="0"/>
        <v>Saturday</v>
      </c>
      <c r="E47" s="158"/>
      <c r="F47" s="158"/>
      <c r="G47" s="156"/>
      <c r="H47" s="157"/>
    </row>
    <row r="48" spans="1:8" x14ac:dyDescent="0.25">
      <c r="A48" s="257"/>
      <c r="B48" s="258"/>
      <c r="C48" s="50"/>
      <c r="D48" s="51" t="str">
        <f t="shared" si="0"/>
        <v>Saturday</v>
      </c>
      <c r="E48" s="158"/>
      <c r="F48" s="158"/>
      <c r="G48" s="156"/>
      <c r="H48" s="157"/>
    </row>
    <row r="49" spans="1:8" x14ac:dyDescent="0.25">
      <c r="A49" s="257"/>
      <c r="B49" s="258"/>
      <c r="C49" s="50"/>
      <c r="D49" s="51" t="str">
        <f t="shared" si="0"/>
        <v>Saturday</v>
      </c>
      <c r="E49" s="158"/>
      <c r="F49" s="158"/>
      <c r="G49" s="156"/>
      <c r="H49" s="157"/>
    </row>
    <row r="50" spans="1:8" x14ac:dyDescent="0.25">
      <c r="A50" s="257"/>
      <c r="B50" s="258"/>
      <c r="C50" s="50"/>
      <c r="D50" s="51" t="str">
        <f t="shared" si="0"/>
        <v>Saturday</v>
      </c>
      <c r="E50" s="158"/>
      <c r="F50" s="158"/>
      <c r="G50" s="156"/>
      <c r="H50" s="157"/>
    </row>
    <row r="51" spans="1:8" x14ac:dyDescent="0.25">
      <c r="A51" s="257"/>
      <c r="B51" s="258"/>
      <c r="C51" s="50"/>
      <c r="D51" s="51" t="str">
        <f t="shared" si="0"/>
        <v>Saturday</v>
      </c>
      <c r="E51" s="158"/>
      <c r="F51" s="158"/>
      <c r="G51" s="156"/>
      <c r="H51" s="157"/>
    </row>
    <row r="52" spans="1:8" x14ac:dyDescent="0.25">
      <c r="A52" s="257"/>
      <c r="B52" s="258"/>
      <c r="C52" s="50"/>
      <c r="D52" s="51" t="str">
        <f>TEXT(C52,"DDDD")</f>
        <v>Saturday</v>
      </c>
      <c r="E52" s="158"/>
      <c r="F52" s="158"/>
      <c r="G52" s="156"/>
      <c r="H52" s="157"/>
    </row>
    <row r="53" spans="1:8" x14ac:dyDescent="0.25">
      <c r="A53" s="331"/>
      <c r="B53" s="332"/>
      <c r="C53" s="50"/>
      <c r="D53" s="51" t="str">
        <f>TEXT(C53,"DDDD")</f>
        <v>Saturday</v>
      </c>
      <c r="E53" s="158"/>
      <c r="F53" s="158"/>
      <c r="G53" s="156"/>
      <c r="H53" s="157"/>
    </row>
    <row r="54" spans="1:8" x14ac:dyDescent="0.25">
      <c r="A54" s="257"/>
      <c r="B54" s="258"/>
      <c r="C54" s="50"/>
      <c r="D54" s="51" t="str">
        <f>TEXT(C54,"DDDD")</f>
        <v>Saturday</v>
      </c>
      <c r="E54" s="158"/>
      <c r="F54" s="158"/>
      <c r="G54" s="158"/>
      <c r="H54" s="159"/>
    </row>
    <row r="55" spans="1:8" ht="16.5" thickBot="1" x14ac:dyDescent="0.3">
      <c r="A55" s="329"/>
      <c r="B55" s="330"/>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3"/>
      <c r="B2" s="334"/>
      <c r="C2" s="334"/>
      <c r="D2" s="334"/>
      <c r="E2" s="334"/>
      <c r="F2" s="337"/>
      <c r="G2" s="337"/>
      <c r="H2" s="338"/>
    </row>
    <row r="3" spans="1:8" ht="33" customHeight="1" x14ac:dyDescent="0.3">
      <c r="A3" s="335" t="s">
        <v>114</v>
      </c>
      <c r="B3" s="336"/>
      <c r="C3" s="336"/>
      <c r="D3" s="336"/>
      <c r="E3" s="336"/>
      <c r="F3" s="339"/>
      <c r="G3" s="339"/>
      <c r="H3" s="340"/>
    </row>
    <row r="4" spans="1:8" ht="32.25" customHeight="1" x14ac:dyDescent="0.25">
      <c r="A4" s="341" t="s">
        <v>115</v>
      </c>
      <c r="B4" s="342"/>
      <c r="C4" s="342"/>
      <c r="D4" s="342"/>
      <c r="E4" s="342"/>
      <c r="F4" s="342"/>
      <c r="G4" s="342"/>
      <c r="H4" s="343"/>
    </row>
    <row r="5" spans="1:8" ht="32.25" customHeight="1" thickBot="1" x14ac:dyDescent="0.3">
      <c r="A5" s="344"/>
      <c r="B5" s="345"/>
      <c r="C5" s="345"/>
      <c r="D5" s="345"/>
      <c r="E5" s="345"/>
      <c r="F5" s="345"/>
      <c r="G5" s="345"/>
      <c r="H5" s="346"/>
    </row>
    <row r="6" spans="1:8" ht="20.25" customHeight="1" thickBot="1" x14ac:dyDescent="0.3">
      <c r="A6" s="285" t="s">
        <v>69</v>
      </c>
      <c r="B6" s="286"/>
      <c r="C6" s="40"/>
      <c r="D6" s="110" t="s">
        <v>59</v>
      </c>
      <c r="E6" s="41"/>
      <c r="F6" s="110" t="s">
        <v>60</v>
      </c>
      <c r="G6" s="287"/>
      <c r="H6" s="288"/>
    </row>
    <row r="7" spans="1:8" ht="18.75" customHeight="1" x14ac:dyDescent="0.25">
      <c r="A7" s="289" t="s">
        <v>70</v>
      </c>
      <c r="B7" s="290"/>
      <c r="C7" s="291"/>
      <c r="D7" s="292"/>
      <c r="E7" s="292"/>
      <c r="F7" s="292"/>
      <c r="G7" s="292"/>
      <c r="H7" s="293"/>
    </row>
    <row r="8" spans="1:8" ht="21.75" customHeight="1" thickBot="1" x14ac:dyDescent="0.3">
      <c r="A8" s="274" t="s">
        <v>71</v>
      </c>
      <c r="B8" s="275"/>
      <c r="C8" s="276"/>
      <c r="D8" s="277"/>
      <c r="E8" s="277"/>
      <c r="F8" s="277"/>
      <c r="G8" s="277"/>
      <c r="H8" s="278"/>
    </row>
    <row r="9" spans="1:8" ht="21" customHeight="1" thickBot="1" x14ac:dyDescent="0.3">
      <c r="A9" s="294" t="s">
        <v>11</v>
      </c>
      <c r="B9" s="295"/>
      <c r="C9" s="111" t="s">
        <v>12</v>
      </c>
      <c r="D9" s="42"/>
      <c r="E9" s="111" t="s">
        <v>13</v>
      </c>
      <c r="F9" s="43"/>
      <c r="G9" s="110" t="s">
        <v>61</v>
      </c>
      <c r="H9" s="43"/>
    </row>
    <row r="10" spans="1:8" ht="21" customHeight="1" x14ac:dyDescent="0.25">
      <c r="A10" s="274" t="s">
        <v>62</v>
      </c>
      <c r="B10" s="275"/>
      <c r="C10" s="279"/>
      <c r="D10" s="280"/>
      <c r="E10" s="281"/>
      <c r="F10" s="296"/>
      <c r="G10" s="297"/>
      <c r="H10" s="298"/>
    </row>
    <row r="11" spans="1:8" ht="21" customHeight="1" x14ac:dyDescent="0.25">
      <c r="A11" s="274" t="s">
        <v>72</v>
      </c>
      <c r="B11" s="275"/>
      <c r="C11" s="299"/>
      <c r="D11" s="300"/>
      <c r="E11" s="301"/>
      <c r="F11" s="299"/>
      <c r="G11" s="300"/>
      <c r="H11" s="301"/>
    </row>
    <row r="12" spans="1:8" ht="21" customHeight="1" x14ac:dyDescent="0.25">
      <c r="A12" s="274" t="s">
        <v>73</v>
      </c>
      <c r="B12" s="275"/>
      <c r="C12" s="302"/>
      <c r="D12" s="303"/>
      <c r="E12" s="304"/>
      <c r="F12" s="302"/>
      <c r="G12" s="303"/>
      <c r="H12" s="304"/>
    </row>
    <row r="13" spans="1:8" ht="20.25" customHeight="1" x14ac:dyDescent="0.25">
      <c r="A13" s="274" t="s">
        <v>74</v>
      </c>
      <c r="B13" s="275"/>
      <c r="C13" s="302"/>
      <c r="D13" s="303"/>
      <c r="E13" s="304"/>
      <c r="F13" s="302"/>
      <c r="G13" s="303"/>
      <c r="H13" s="304"/>
    </row>
    <row r="14" spans="1:8" ht="20.25" customHeight="1" thickBot="1" x14ac:dyDescent="0.3">
      <c r="A14" s="274" t="s">
        <v>54</v>
      </c>
      <c r="B14" s="275"/>
      <c r="C14" s="282"/>
      <c r="D14" s="283"/>
      <c r="E14" s="284"/>
      <c r="F14" s="282"/>
      <c r="G14" s="283"/>
      <c r="H14" s="284"/>
    </row>
    <row r="15" spans="1:8" ht="20.25" customHeight="1" thickBot="1" x14ac:dyDescent="0.3">
      <c r="A15" s="325" t="s">
        <v>65</v>
      </c>
      <c r="B15" s="326"/>
      <c r="C15" s="118" t="s">
        <v>83</v>
      </c>
      <c r="D15" s="113" t="s">
        <v>82</v>
      </c>
      <c r="E15" s="113" t="s">
        <v>14</v>
      </c>
      <c r="F15" s="113" t="s">
        <v>15</v>
      </c>
      <c r="G15" s="113" t="s">
        <v>16</v>
      </c>
      <c r="H15" s="114" t="s">
        <v>66</v>
      </c>
    </row>
    <row r="16" spans="1:8" ht="16.5" thickBot="1" x14ac:dyDescent="0.3">
      <c r="A16" s="327"/>
      <c r="B16" s="328"/>
      <c r="C16" s="144"/>
      <c r="D16" s="145"/>
      <c r="E16" s="145"/>
      <c r="F16" s="145"/>
      <c r="G16" s="145"/>
      <c r="H16" s="146"/>
    </row>
    <row r="17" spans="1:8" ht="21.75" customHeight="1" thickBot="1" x14ac:dyDescent="0.3">
      <c r="A17" s="259" t="s">
        <v>68</v>
      </c>
      <c r="B17" s="260"/>
      <c r="C17" s="147" t="s">
        <v>83</v>
      </c>
      <c r="D17" s="148" t="s">
        <v>84</v>
      </c>
      <c r="E17" s="148" t="s">
        <v>17</v>
      </c>
      <c r="F17" s="148" t="s">
        <v>15</v>
      </c>
      <c r="G17" s="148" t="s">
        <v>18</v>
      </c>
      <c r="H17" s="149" t="s">
        <v>66</v>
      </c>
    </row>
    <row r="18" spans="1:8" ht="16.5" thickBot="1" x14ac:dyDescent="0.3">
      <c r="A18" s="261"/>
      <c r="B18" s="262"/>
      <c r="C18" s="150"/>
      <c r="D18" s="151"/>
      <c r="E18" s="151"/>
      <c r="F18" s="151"/>
      <c r="G18" s="151"/>
      <c r="H18" s="152"/>
    </row>
    <row r="19" spans="1:8" ht="24.75" customHeight="1" thickBot="1" x14ac:dyDescent="0.3">
      <c r="A19" s="263" t="s">
        <v>110</v>
      </c>
      <c r="B19" s="264"/>
      <c r="C19" s="264"/>
      <c r="D19" s="264"/>
      <c r="E19" s="264"/>
      <c r="F19" s="264"/>
      <c r="G19" s="264"/>
      <c r="H19" s="265"/>
    </row>
    <row r="20" spans="1:8" ht="27.75" customHeight="1" thickBot="1" x14ac:dyDescent="0.3">
      <c r="A20" s="263" t="s">
        <v>19</v>
      </c>
      <c r="B20" s="266"/>
      <c r="C20" s="153" t="s">
        <v>59</v>
      </c>
      <c r="D20" s="154" t="s">
        <v>67</v>
      </c>
      <c r="E20" s="154" t="s">
        <v>55</v>
      </c>
      <c r="F20" s="154" t="s">
        <v>56</v>
      </c>
      <c r="G20" s="154" t="s">
        <v>26</v>
      </c>
      <c r="H20" s="155" t="s">
        <v>81</v>
      </c>
    </row>
    <row r="21" spans="1:8" ht="18" customHeight="1" x14ac:dyDescent="0.25">
      <c r="A21" s="267"/>
      <c r="B21" s="268"/>
      <c r="C21" s="50"/>
      <c r="D21" s="51" t="str">
        <f t="shared" ref="D21:D34" si="0">TEXT(C21,"DDDD")</f>
        <v>Saturday</v>
      </c>
      <c r="E21" s="156"/>
      <c r="F21" s="156"/>
      <c r="G21" s="156"/>
      <c r="H21" s="157"/>
    </row>
    <row r="22" spans="1:8" x14ac:dyDescent="0.25">
      <c r="A22" s="257"/>
      <c r="B22" s="258"/>
      <c r="C22" s="50"/>
      <c r="D22" s="51" t="str">
        <f t="shared" si="0"/>
        <v>Saturday</v>
      </c>
      <c r="E22" s="158"/>
      <c r="F22" s="158"/>
      <c r="G22" s="156"/>
      <c r="H22" s="157"/>
    </row>
    <row r="23" spans="1:8" x14ac:dyDescent="0.25">
      <c r="A23" s="257"/>
      <c r="B23" s="258"/>
      <c r="C23" s="50"/>
      <c r="D23" s="51" t="str">
        <f t="shared" si="0"/>
        <v>Saturday</v>
      </c>
      <c r="E23" s="158"/>
      <c r="F23" s="158"/>
      <c r="G23" s="156"/>
      <c r="H23" s="157"/>
    </row>
    <row r="24" spans="1:8" x14ac:dyDescent="0.25">
      <c r="A24" s="257"/>
      <c r="B24" s="258"/>
      <c r="C24" s="50"/>
      <c r="D24" s="51" t="str">
        <f t="shared" si="0"/>
        <v>Saturday</v>
      </c>
      <c r="E24" s="158"/>
      <c r="F24" s="158"/>
      <c r="G24" s="156"/>
      <c r="H24" s="157"/>
    </row>
    <row r="25" spans="1:8" x14ac:dyDescent="0.25">
      <c r="A25" s="257"/>
      <c r="B25" s="258"/>
      <c r="C25" s="50"/>
      <c r="D25" s="51" t="str">
        <f t="shared" si="0"/>
        <v>Saturday</v>
      </c>
      <c r="E25" s="158"/>
      <c r="F25" s="158"/>
      <c r="G25" s="156"/>
      <c r="H25" s="157"/>
    </row>
    <row r="26" spans="1:8" x14ac:dyDescent="0.25">
      <c r="A26" s="257"/>
      <c r="B26" s="258"/>
      <c r="C26" s="50"/>
      <c r="D26" s="51" t="str">
        <f t="shared" si="0"/>
        <v>Saturday</v>
      </c>
      <c r="E26" s="158"/>
      <c r="F26" s="158"/>
      <c r="G26" s="156"/>
      <c r="H26" s="157"/>
    </row>
    <row r="27" spans="1:8" x14ac:dyDescent="0.25">
      <c r="A27" s="257"/>
      <c r="B27" s="258"/>
      <c r="C27" s="50"/>
      <c r="D27" s="51" t="str">
        <f t="shared" si="0"/>
        <v>Saturday</v>
      </c>
      <c r="E27" s="158"/>
      <c r="F27" s="158"/>
      <c r="G27" s="156"/>
      <c r="H27" s="157"/>
    </row>
    <row r="28" spans="1:8" ht="15.75" customHeight="1" x14ac:dyDescent="0.25">
      <c r="A28" s="257"/>
      <c r="B28" s="258"/>
      <c r="C28" s="50"/>
      <c r="D28" s="51" t="str">
        <f t="shared" si="0"/>
        <v>Saturday</v>
      </c>
      <c r="E28" s="158"/>
      <c r="F28" s="158"/>
      <c r="G28" s="156"/>
      <c r="H28" s="157"/>
    </row>
    <row r="29" spans="1:8" x14ac:dyDescent="0.25">
      <c r="A29" s="257"/>
      <c r="B29" s="258"/>
      <c r="C29" s="50"/>
      <c r="D29" s="51" t="str">
        <f t="shared" si="0"/>
        <v>Saturday</v>
      </c>
      <c r="E29" s="158"/>
      <c r="F29" s="158"/>
      <c r="G29" s="156"/>
      <c r="H29" s="157"/>
    </row>
    <row r="30" spans="1:8" ht="15.75" customHeight="1" x14ac:dyDescent="0.25">
      <c r="A30" s="257"/>
      <c r="B30" s="258"/>
      <c r="C30" s="50"/>
      <c r="D30" s="51" t="str">
        <f t="shared" si="0"/>
        <v>Saturday</v>
      </c>
      <c r="E30" s="158"/>
      <c r="F30" s="158"/>
      <c r="G30" s="156"/>
      <c r="H30" s="157"/>
    </row>
    <row r="31" spans="1:8" x14ac:dyDescent="0.25">
      <c r="A31" s="257"/>
      <c r="B31" s="258"/>
      <c r="C31" s="50"/>
      <c r="D31" s="51" t="str">
        <f t="shared" si="0"/>
        <v>Saturday</v>
      </c>
      <c r="E31" s="158"/>
      <c r="F31" s="158"/>
      <c r="G31" s="156"/>
      <c r="H31" s="157"/>
    </row>
    <row r="32" spans="1:8" ht="15.75" customHeight="1" x14ac:dyDescent="0.25">
      <c r="A32" s="257"/>
      <c r="B32" s="258"/>
      <c r="C32" s="50"/>
      <c r="D32" s="51" t="str">
        <f t="shared" si="0"/>
        <v>Saturday</v>
      </c>
      <c r="E32" s="158"/>
      <c r="F32" s="158"/>
      <c r="G32" s="156"/>
      <c r="H32" s="157"/>
    </row>
    <row r="33" spans="1:8" ht="16.5" customHeight="1" x14ac:dyDescent="0.25">
      <c r="A33" s="257"/>
      <c r="B33" s="258"/>
      <c r="C33" s="50"/>
      <c r="D33" s="51" t="str">
        <f t="shared" si="0"/>
        <v>Saturday</v>
      </c>
      <c r="E33" s="158"/>
      <c r="F33" s="158"/>
      <c r="G33" s="156"/>
      <c r="H33" s="157"/>
    </row>
    <row r="34" spans="1:8" ht="15.75" customHeight="1" x14ac:dyDescent="0.25">
      <c r="A34" s="257"/>
      <c r="B34" s="258"/>
      <c r="C34" s="50"/>
      <c r="D34" s="51" t="str">
        <f t="shared" si="0"/>
        <v>Saturday</v>
      </c>
      <c r="E34" s="158"/>
      <c r="F34" s="158"/>
      <c r="G34" s="156"/>
      <c r="H34" s="157"/>
    </row>
    <row r="35" spans="1:8" x14ac:dyDescent="0.25">
      <c r="A35" s="257"/>
      <c r="B35" s="258"/>
      <c r="C35" s="50"/>
      <c r="D35" s="51" t="str">
        <f>TEXT(C35,"DDDD")</f>
        <v>Saturday</v>
      </c>
      <c r="E35" s="158"/>
      <c r="F35" s="158"/>
      <c r="G35" s="156"/>
      <c r="H35" s="157"/>
    </row>
    <row r="36" spans="1:8" x14ac:dyDescent="0.25">
      <c r="A36" s="331"/>
      <c r="B36" s="332"/>
      <c r="C36" s="50"/>
      <c r="D36" s="51" t="str">
        <f>TEXT(C36,"DDDD")</f>
        <v>Saturday</v>
      </c>
      <c r="E36" s="158"/>
      <c r="F36" s="158"/>
      <c r="G36" s="156"/>
      <c r="H36" s="157"/>
    </row>
    <row r="37" spans="1:8" x14ac:dyDescent="0.25">
      <c r="A37" s="257"/>
      <c r="B37" s="258"/>
      <c r="C37" s="50"/>
      <c r="D37" s="51" t="str">
        <f>TEXT(C37,"DDDD")</f>
        <v>Saturday</v>
      </c>
      <c r="E37" s="158"/>
      <c r="F37" s="158"/>
      <c r="G37" s="158"/>
      <c r="H37" s="159"/>
    </row>
    <row r="38" spans="1:8" ht="16.5" thickBot="1" x14ac:dyDescent="0.3">
      <c r="A38" s="329"/>
      <c r="B38" s="330"/>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64"/>
      <c r="B1" s="365"/>
      <c r="C1" s="365"/>
      <c r="D1" s="365"/>
      <c r="E1" s="365"/>
      <c r="F1" s="365"/>
      <c r="G1" s="366"/>
    </row>
    <row r="2" spans="1:7" x14ac:dyDescent="0.25">
      <c r="A2" s="367"/>
      <c r="B2" s="368"/>
      <c r="C2" s="368"/>
      <c r="D2" s="368"/>
      <c r="E2" s="368"/>
      <c r="F2" s="368"/>
      <c r="G2" s="369"/>
    </row>
    <row r="3" spans="1:7" x14ac:dyDescent="0.25">
      <c r="A3" s="367"/>
      <c r="B3" s="368"/>
      <c r="C3" s="368"/>
      <c r="D3" s="368"/>
      <c r="E3" s="368"/>
      <c r="F3" s="368"/>
      <c r="G3" s="369"/>
    </row>
    <row r="4" spans="1:7" ht="16.5" thickBot="1" x14ac:dyDescent="0.3">
      <c r="A4" s="370"/>
      <c r="B4" s="371"/>
      <c r="C4" s="371"/>
      <c r="D4" s="371"/>
      <c r="E4" s="371"/>
      <c r="F4" s="371"/>
      <c r="G4" s="372"/>
    </row>
    <row r="5" spans="1:7" ht="17.25" thickBot="1" x14ac:dyDescent="0.3">
      <c r="A5" s="375" t="s">
        <v>112</v>
      </c>
      <c r="B5" s="376"/>
      <c r="C5" s="376"/>
      <c r="D5" s="376"/>
      <c r="E5" s="376"/>
      <c r="F5" s="376"/>
      <c r="G5" s="377"/>
    </row>
    <row r="6" spans="1:7" ht="17.25" thickBot="1" x14ac:dyDescent="0.3">
      <c r="A6" s="72" t="s">
        <v>27</v>
      </c>
      <c r="B6" s="378"/>
      <c r="C6" s="379"/>
      <c r="D6" s="73" t="s">
        <v>113</v>
      </c>
      <c r="E6" s="380"/>
      <c r="F6" s="380"/>
      <c r="G6" s="381"/>
    </row>
    <row r="7" spans="1:7" ht="16.5" x14ac:dyDescent="0.25">
      <c r="A7" s="74" t="s">
        <v>28</v>
      </c>
      <c r="B7" s="382"/>
      <c r="C7" s="383"/>
      <c r="D7" s="383"/>
      <c r="E7" s="383"/>
      <c r="F7" s="383"/>
      <c r="G7" s="384"/>
    </row>
    <row r="8" spans="1:7" ht="32.25" customHeight="1" x14ac:dyDescent="0.25">
      <c r="A8" s="74" t="s">
        <v>29</v>
      </c>
      <c r="B8" s="385"/>
      <c r="C8" s="386"/>
      <c r="D8" s="386"/>
      <c r="E8" s="386"/>
      <c r="F8" s="386"/>
      <c r="G8" s="387"/>
    </row>
    <row r="9" spans="1:7" ht="17.25" thickBot="1" x14ac:dyDescent="0.3">
      <c r="A9" s="75" t="s">
        <v>30</v>
      </c>
      <c r="B9" s="388"/>
      <c r="C9" s="389"/>
      <c r="D9" s="389"/>
      <c r="E9" s="389"/>
      <c r="F9" s="389"/>
      <c r="G9" s="390"/>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73" t="s">
        <v>37</v>
      </c>
      <c r="F29" s="374"/>
      <c r="G29" s="87">
        <f>+SUM(G11:G27)</f>
        <v>0</v>
      </c>
    </row>
    <row r="30" spans="1:7" ht="16.5" x14ac:dyDescent="0.25">
      <c r="A30" s="83"/>
      <c r="B30" s="81"/>
      <c r="C30" s="391" t="s">
        <v>38</v>
      </c>
      <c r="D30" s="392"/>
      <c r="E30" s="84"/>
      <c r="F30" s="85"/>
      <c r="G30" s="88">
        <v>35</v>
      </c>
    </row>
    <row r="31" spans="1:7" ht="16.5" x14ac:dyDescent="0.25">
      <c r="A31" s="83"/>
      <c r="B31" s="81"/>
      <c r="C31" s="391" t="s">
        <v>39</v>
      </c>
      <c r="D31" s="392"/>
      <c r="E31" s="84"/>
      <c r="F31" s="85"/>
      <c r="G31" s="88"/>
    </row>
    <row r="32" spans="1:7" ht="17.25" thickBot="1" x14ac:dyDescent="0.3">
      <c r="A32" s="83"/>
      <c r="B32" s="81"/>
      <c r="C32" s="391" t="s">
        <v>40</v>
      </c>
      <c r="D32" s="392"/>
      <c r="E32" s="84"/>
      <c r="F32" s="85"/>
      <c r="G32" s="88"/>
    </row>
    <row r="33" spans="1:7" ht="17.25" thickBot="1" x14ac:dyDescent="0.3">
      <c r="A33" s="83"/>
      <c r="B33" s="81"/>
      <c r="C33" s="81"/>
      <c r="D33" s="89"/>
      <c r="E33" s="373" t="s">
        <v>41</v>
      </c>
      <c r="F33" s="374"/>
      <c r="G33" s="87">
        <f>G29+G30-G31-G32</f>
        <v>35</v>
      </c>
    </row>
    <row r="34" spans="1:7" ht="16.5" thickBot="1" x14ac:dyDescent="0.3">
      <c r="A34" s="90"/>
      <c r="B34" s="91"/>
      <c r="C34" s="91"/>
      <c r="D34" s="92"/>
      <c r="E34" s="93"/>
      <c r="F34" s="94"/>
      <c r="G34" s="95"/>
    </row>
    <row r="35" spans="1:7" ht="16.5" customHeight="1" thickBot="1" x14ac:dyDescent="0.3">
      <c r="A35" s="105" t="s">
        <v>42</v>
      </c>
      <c r="B35" s="354"/>
      <c r="C35" s="355"/>
      <c r="D35" s="355"/>
      <c r="E35" s="355"/>
      <c r="F35" s="355"/>
      <c r="G35" s="356"/>
    </row>
    <row r="36" spans="1:7" ht="16.5" thickBot="1" x14ac:dyDescent="0.3">
      <c r="A36" s="96"/>
      <c r="B36" s="71"/>
      <c r="C36" s="71"/>
      <c r="D36" s="71"/>
      <c r="E36" s="71"/>
      <c r="F36" s="71"/>
      <c r="G36" s="97"/>
    </row>
    <row r="37" spans="1:7" ht="16.5" x14ac:dyDescent="0.25">
      <c r="A37" s="357" t="s">
        <v>43</v>
      </c>
      <c r="B37" s="358"/>
      <c r="C37" s="358"/>
      <c r="D37" s="358"/>
      <c r="E37" s="358"/>
      <c r="F37" s="358"/>
      <c r="G37" s="359"/>
    </row>
    <row r="38" spans="1:7" ht="16.5" x14ac:dyDescent="0.25">
      <c r="A38" s="96" t="s">
        <v>44</v>
      </c>
      <c r="B38" s="360"/>
      <c r="C38" s="360"/>
      <c r="D38" s="360"/>
      <c r="E38" s="360"/>
      <c r="F38" s="360"/>
      <c r="G38" s="361"/>
    </row>
    <row r="39" spans="1:7" x14ac:dyDescent="0.25">
      <c r="A39" s="96" t="s">
        <v>45</v>
      </c>
      <c r="B39" s="362"/>
      <c r="C39" s="362"/>
      <c r="D39" s="362"/>
      <c r="E39" s="362"/>
      <c r="F39" s="362"/>
      <c r="G39" s="363"/>
    </row>
    <row r="40" spans="1:7" ht="16.5" x14ac:dyDescent="0.25">
      <c r="A40" s="96" t="s">
        <v>46</v>
      </c>
      <c r="B40" s="360"/>
      <c r="C40" s="360"/>
      <c r="D40" s="360"/>
      <c r="E40" s="360"/>
      <c r="F40" s="360"/>
      <c r="G40" s="361"/>
    </row>
    <row r="41" spans="1:7" x14ac:dyDescent="0.25">
      <c r="A41" s="96" t="s">
        <v>47</v>
      </c>
      <c r="B41" s="347"/>
      <c r="C41" s="347"/>
      <c r="D41" s="347"/>
      <c r="E41" s="347"/>
      <c r="F41" s="347"/>
      <c r="G41" s="348"/>
    </row>
    <row r="42" spans="1:7" x14ac:dyDescent="0.25">
      <c r="A42" s="96" t="s">
        <v>48</v>
      </c>
      <c r="B42" s="347"/>
      <c r="C42" s="347"/>
      <c r="D42" s="347"/>
      <c r="E42" s="347"/>
      <c r="F42" s="347"/>
      <c r="G42" s="348"/>
    </row>
    <row r="43" spans="1:7" ht="16.5" thickBot="1" x14ac:dyDescent="0.3">
      <c r="A43" s="98" t="s">
        <v>49</v>
      </c>
      <c r="B43" s="349"/>
      <c r="C43" s="349"/>
      <c r="D43" s="349"/>
      <c r="E43" s="349"/>
      <c r="F43" s="349"/>
      <c r="G43" s="350"/>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51" t="s">
        <v>52</v>
      </c>
      <c r="B50" s="352"/>
      <c r="C50" s="352"/>
      <c r="D50" s="352"/>
      <c r="E50" s="352"/>
      <c r="F50" s="352"/>
      <c r="G50" s="353"/>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79"/>
      <c r="B1" s="280"/>
      <c r="C1" s="280"/>
      <c r="D1" s="280"/>
      <c r="E1" s="280"/>
      <c r="F1" s="280"/>
      <c r="G1" s="280"/>
      <c r="H1" s="281"/>
    </row>
    <row r="2" spans="1:8" ht="19.5" customHeight="1" thickBot="1" x14ac:dyDescent="0.3">
      <c r="A2" s="282"/>
      <c r="B2" s="283"/>
      <c r="C2" s="283"/>
      <c r="D2" s="283"/>
      <c r="E2" s="283"/>
      <c r="F2" s="283"/>
      <c r="G2" s="283"/>
      <c r="H2" s="284"/>
    </row>
    <row r="3" spans="1:8" ht="20.25" customHeight="1" thickBot="1" x14ac:dyDescent="0.3">
      <c r="A3" s="285" t="s">
        <v>69</v>
      </c>
      <c r="B3" s="286"/>
      <c r="C3" s="40"/>
      <c r="D3" s="110" t="s">
        <v>59</v>
      </c>
      <c r="E3" s="41"/>
      <c r="F3" s="110" t="s">
        <v>60</v>
      </c>
      <c r="G3" s="287"/>
      <c r="H3" s="288"/>
    </row>
    <row r="4" spans="1:8" ht="18.75" customHeight="1" x14ac:dyDescent="0.25">
      <c r="A4" s="289" t="s">
        <v>70</v>
      </c>
      <c r="B4" s="290"/>
      <c r="C4" s="291"/>
      <c r="D4" s="292"/>
      <c r="E4" s="292"/>
      <c r="F4" s="292"/>
      <c r="G4" s="292"/>
      <c r="H4" s="293"/>
    </row>
    <row r="5" spans="1:8" ht="21.75" customHeight="1" thickBot="1" x14ac:dyDescent="0.3">
      <c r="A5" s="274" t="s">
        <v>71</v>
      </c>
      <c r="B5" s="275"/>
      <c r="C5" s="276"/>
      <c r="D5" s="277"/>
      <c r="E5" s="277"/>
      <c r="F5" s="277"/>
      <c r="G5" s="277"/>
      <c r="H5" s="278"/>
    </row>
    <row r="6" spans="1:8" ht="21" customHeight="1" thickBot="1" x14ac:dyDescent="0.3">
      <c r="A6" s="294" t="s">
        <v>11</v>
      </c>
      <c r="B6" s="295"/>
      <c r="C6" s="111" t="s">
        <v>12</v>
      </c>
      <c r="D6" s="42"/>
      <c r="E6" s="111" t="s">
        <v>13</v>
      </c>
      <c r="F6" s="43"/>
      <c r="G6" s="110" t="s">
        <v>61</v>
      </c>
      <c r="H6" s="43"/>
    </row>
    <row r="7" spans="1:8" ht="21" customHeight="1" x14ac:dyDescent="0.25">
      <c r="A7" s="274" t="s">
        <v>62</v>
      </c>
      <c r="B7" s="275"/>
      <c r="C7" s="279"/>
      <c r="D7" s="280"/>
      <c r="E7" s="281"/>
      <c r="F7" s="296"/>
      <c r="G7" s="297"/>
      <c r="H7" s="298"/>
    </row>
    <row r="8" spans="1:8" ht="21" customHeight="1" x14ac:dyDescent="0.25">
      <c r="A8" s="274" t="s">
        <v>72</v>
      </c>
      <c r="B8" s="275"/>
      <c r="C8" s="393"/>
      <c r="D8" s="394"/>
      <c r="E8" s="395"/>
      <c r="F8" s="393"/>
      <c r="G8" s="394"/>
      <c r="H8" s="395"/>
    </row>
    <row r="9" spans="1:8" ht="21" customHeight="1" x14ac:dyDescent="0.25">
      <c r="A9" s="274" t="s">
        <v>73</v>
      </c>
      <c r="B9" s="275"/>
      <c r="C9" s="396"/>
      <c r="D9" s="394"/>
      <c r="E9" s="395"/>
      <c r="F9" s="396"/>
      <c r="G9" s="394"/>
      <c r="H9" s="395"/>
    </row>
    <row r="10" spans="1:8" ht="20.25" customHeight="1" x14ac:dyDescent="0.25">
      <c r="A10" s="274" t="s">
        <v>74</v>
      </c>
      <c r="B10" s="275"/>
      <c r="C10" s="396"/>
      <c r="D10" s="394"/>
      <c r="E10" s="395"/>
      <c r="F10" s="396"/>
      <c r="G10" s="394"/>
      <c r="H10" s="395"/>
    </row>
    <row r="11" spans="1:8" ht="20.25" customHeight="1" thickBot="1" x14ac:dyDescent="0.3">
      <c r="A11" s="274" t="s">
        <v>54</v>
      </c>
      <c r="B11" s="275"/>
      <c r="C11" s="282"/>
      <c r="D11" s="283"/>
      <c r="E11" s="284"/>
      <c r="F11" s="282"/>
      <c r="G11" s="283"/>
      <c r="H11" s="284"/>
    </row>
    <row r="12" spans="1:8" ht="19.5" customHeight="1" thickBot="1" x14ac:dyDescent="0.3">
      <c r="A12" s="269" t="s">
        <v>80</v>
      </c>
      <c r="B12" s="270"/>
      <c r="C12" s="322"/>
      <c r="D12" s="323"/>
      <c r="E12" s="323"/>
      <c r="F12" s="323"/>
      <c r="G12" s="323"/>
      <c r="H12" s="324"/>
    </row>
    <row r="13" spans="1:8" ht="20.25" customHeight="1" thickBot="1" x14ac:dyDescent="0.3">
      <c r="A13" s="312" t="s">
        <v>78</v>
      </c>
      <c r="B13" s="313"/>
      <c r="C13" s="112" t="s">
        <v>1</v>
      </c>
      <c r="D13" s="113" t="s">
        <v>75</v>
      </c>
      <c r="E13" s="113" t="s">
        <v>76</v>
      </c>
      <c r="F13" s="113" t="s">
        <v>4</v>
      </c>
      <c r="G13" s="113" t="s">
        <v>5</v>
      </c>
      <c r="H13" s="114" t="s">
        <v>77</v>
      </c>
    </row>
    <row r="14" spans="1:8" ht="20.25" customHeight="1" thickBot="1" x14ac:dyDescent="0.3">
      <c r="A14" s="314"/>
      <c r="B14" s="315"/>
      <c r="C14" s="44"/>
      <c r="D14" s="45"/>
      <c r="E14" s="45"/>
      <c r="F14" s="45"/>
      <c r="G14" s="45"/>
      <c r="H14" s="46"/>
    </row>
    <row r="15" spans="1:8" ht="24.75" customHeight="1" thickBot="1" x14ac:dyDescent="0.3">
      <c r="A15" s="401" t="s">
        <v>110</v>
      </c>
      <c r="B15" s="402"/>
      <c r="C15" s="402"/>
      <c r="D15" s="402"/>
      <c r="E15" s="402"/>
      <c r="F15" s="402"/>
      <c r="G15" s="402"/>
      <c r="H15" s="403"/>
    </row>
    <row r="16" spans="1:8" ht="27.75" customHeight="1" thickBot="1" x14ac:dyDescent="0.3">
      <c r="A16" s="401" t="s">
        <v>19</v>
      </c>
      <c r="B16" s="308"/>
      <c r="C16" s="47" t="s">
        <v>59</v>
      </c>
      <c r="D16" s="48" t="s">
        <v>67</v>
      </c>
      <c r="E16" s="48" t="s">
        <v>55</v>
      </c>
      <c r="F16" s="48" t="s">
        <v>56</v>
      </c>
      <c r="G16" s="48" t="s">
        <v>26</v>
      </c>
      <c r="H16" s="49" t="s">
        <v>81</v>
      </c>
    </row>
    <row r="17" spans="1:8" x14ac:dyDescent="0.25">
      <c r="A17" s="404"/>
      <c r="B17" s="405"/>
      <c r="C17" s="50"/>
      <c r="D17" s="51" t="str">
        <f t="shared" ref="D17:D24" si="0">TEXT(C17,"DDDD")</f>
        <v>Saturday</v>
      </c>
      <c r="E17" s="52"/>
      <c r="F17" s="52"/>
      <c r="G17" s="52"/>
      <c r="H17" s="53"/>
    </row>
    <row r="18" spans="1:8" x14ac:dyDescent="0.25">
      <c r="A18" s="406"/>
      <c r="B18" s="407"/>
      <c r="C18" s="50"/>
      <c r="D18" s="51" t="str">
        <f t="shared" si="0"/>
        <v>Saturday</v>
      </c>
      <c r="E18" s="54"/>
      <c r="F18" s="54"/>
      <c r="G18" s="54"/>
      <c r="H18" s="55"/>
    </row>
    <row r="19" spans="1:8" x14ac:dyDescent="0.25">
      <c r="A19" s="406"/>
      <c r="B19" s="407"/>
      <c r="C19" s="50"/>
      <c r="D19" s="51" t="str">
        <f t="shared" si="0"/>
        <v>Saturday</v>
      </c>
      <c r="E19" s="54"/>
      <c r="F19" s="54"/>
      <c r="G19" s="54"/>
      <c r="H19" s="55"/>
    </row>
    <row r="20" spans="1:8" x14ac:dyDescent="0.25">
      <c r="A20" s="406"/>
      <c r="B20" s="407"/>
      <c r="C20" s="50"/>
      <c r="D20" s="51" t="str">
        <f>TEXT(C20,"DDDD")</f>
        <v>Saturday</v>
      </c>
      <c r="E20" s="54"/>
      <c r="F20" s="54"/>
      <c r="G20" s="54"/>
      <c r="H20" s="55"/>
    </row>
    <row r="21" spans="1:8" x14ac:dyDescent="0.25">
      <c r="A21" s="406"/>
      <c r="B21" s="407"/>
      <c r="C21" s="50"/>
      <c r="D21" s="51" t="str">
        <f t="shared" si="0"/>
        <v>Saturday</v>
      </c>
      <c r="E21" s="54"/>
      <c r="F21" s="54"/>
      <c r="G21" s="54"/>
      <c r="H21" s="55"/>
    </row>
    <row r="22" spans="1:8" x14ac:dyDescent="0.25">
      <c r="A22" s="406"/>
      <c r="B22" s="407"/>
      <c r="C22" s="50"/>
      <c r="D22" s="51" t="str">
        <f t="shared" si="0"/>
        <v>Saturday</v>
      </c>
      <c r="E22" s="54"/>
      <c r="F22" s="54"/>
      <c r="G22" s="54"/>
      <c r="H22" s="55"/>
    </row>
    <row r="23" spans="1:8" x14ac:dyDescent="0.25">
      <c r="A23" s="406"/>
      <c r="B23" s="407"/>
      <c r="C23" s="50"/>
      <c r="D23" s="51" t="str">
        <f t="shared" si="0"/>
        <v>Saturday</v>
      </c>
      <c r="E23" s="54"/>
      <c r="F23" s="54"/>
      <c r="G23" s="54"/>
      <c r="H23" s="55"/>
    </row>
    <row r="24" spans="1:8" x14ac:dyDescent="0.25">
      <c r="A24" s="406"/>
      <c r="B24" s="407"/>
      <c r="C24" s="50"/>
      <c r="D24" s="51" t="str">
        <f t="shared" si="0"/>
        <v>Saturday</v>
      </c>
      <c r="E24" s="54"/>
      <c r="F24" s="54"/>
      <c r="G24" s="54"/>
      <c r="H24" s="55"/>
    </row>
    <row r="25" spans="1:8" x14ac:dyDescent="0.25">
      <c r="A25" s="406"/>
      <c r="B25" s="407"/>
      <c r="C25" s="50"/>
      <c r="D25" s="51" t="str">
        <f t="shared" ref="D25:D39" si="1">TEXT(C25,"DDDD")</f>
        <v>Saturday</v>
      </c>
      <c r="E25" s="54"/>
      <c r="F25" s="54"/>
      <c r="G25" s="54"/>
      <c r="H25" s="55"/>
    </row>
    <row r="26" spans="1:8" x14ac:dyDescent="0.25">
      <c r="A26" s="406"/>
      <c r="B26" s="407"/>
      <c r="C26" s="50"/>
      <c r="D26" s="51" t="str">
        <f t="shared" si="1"/>
        <v>Saturday</v>
      </c>
      <c r="E26" s="54"/>
      <c r="F26" s="54"/>
      <c r="G26" s="54"/>
      <c r="H26" s="55"/>
    </row>
    <row r="27" spans="1:8" x14ac:dyDescent="0.25">
      <c r="A27" s="406"/>
      <c r="B27" s="407"/>
      <c r="C27" s="50"/>
      <c r="D27" s="51" t="str">
        <f t="shared" si="1"/>
        <v>Saturday</v>
      </c>
      <c r="E27" s="54"/>
      <c r="F27" s="54"/>
      <c r="G27" s="54"/>
      <c r="H27" s="55"/>
    </row>
    <row r="28" spans="1:8" x14ac:dyDescent="0.25">
      <c r="A28" s="406"/>
      <c r="B28" s="407"/>
      <c r="C28" s="50"/>
      <c r="D28" s="51" t="str">
        <f t="shared" si="1"/>
        <v>Saturday</v>
      </c>
      <c r="E28" s="54"/>
      <c r="F28" s="54"/>
      <c r="G28" s="54"/>
      <c r="H28" s="55"/>
    </row>
    <row r="29" spans="1:8" x14ac:dyDescent="0.25">
      <c r="A29" s="406"/>
      <c r="B29" s="407"/>
      <c r="C29" s="50"/>
      <c r="D29" s="51" t="str">
        <f t="shared" si="1"/>
        <v>Saturday</v>
      </c>
      <c r="E29" s="54"/>
      <c r="F29" s="54"/>
      <c r="G29" s="54"/>
      <c r="H29" s="55"/>
    </row>
    <row r="30" spans="1:8" x14ac:dyDescent="0.25">
      <c r="A30" s="406"/>
      <c r="B30" s="407"/>
      <c r="C30" s="50"/>
      <c r="D30" s="51" t="str">
        <f t="shared" si="1"/>
        <v>Saturday</v>
      </c>
      <c r="E30" s="54"/>
      <c r="F30" s="54"/>
      <c r="G30" s="54"/>
      <c r="H30" s="55"/>
    </row>
    <row r="31" spans="1:8" x14ac:dyDescent="0.25">
      <c r="A31" s="406"/>
      <c r="B31" s="407"/>
      <c r="C31" s="50"/>
      <c r="D31" s="51" t="str">
        <f t="shared" si="1"/>
        <v>Saturday</v>
      </c>
      <c r="E31" s="54"/>
      <c r="F31" s="54"/>
      <c r="G31" s="54"/>
      <c r="H31" s="55"/>
    </row>
    <row r="32" spans="1:8" x14ac:dyDescent="0.25">
      <c r="A32" s="406"/>
      <c r="B32" s="407"/>
      <c r="C32" s="50"/>
      <c r="D32" s="51" t="str">
        <f t="shared" si="1"/>
        <v>Saturday</v>
      </c>
      <c r="E32" s="54"/>
      <c r="F32" s="54"/>
      <c r="G32" s="54"/>
      <c r="H32" s="55"/>
    </row>
    <row r="33" spans="1:8" x14ac:dyDescent="0.25">
      <c r="A33" s="406"/>
      <c r="B33" s="407"/>
      <c r="C33" s="50"/>
      <c r="D33" s="51" t="str">
        <f t="shared" si="1"/>
        <v>Saturday</v>
      </c>
      <c r="E33" s="54"/>
      <c r="F33" s="54"/>
      <c r="G33" s="54"/>
      <c r="H33" s="55"/>
    </row>
    <row r="34" spans="1:8" x14ac:dyDescent="0.25">
      <c r="A34" s="408"/>
      <c r="B34" s="409"/>
      <c r="C34" s="50"/>
      <c r="D34" s="51" t="str">
        <f t="shared" si="1"/>
        <v>Saturday</v>
      </c>
      <c r="E34" s="54"/>
      <c r="F34" s="54"/>
      <c r="G34" s="54"/>
      <c r="H34" s="55"/>
    </row>
    <row r="35" spans="1:8" x14ac:dyDescent="0.25">
      <c r="A35" s="406"/>
      <c r="B35" s="407"/>
      <c r="C35" s="50"/>
      <c r="D35" s="51" t="str">
        <f t="shared" si="1"/>
        <v>Saturday</v>
      </c>
      <c r="E35" s="54"/>
      <c r="F35" s="54"/>
      <c r="G35" s="54"/>
      <c r="H35" s="55"/>
    </row>
    <row r="36" spans="1:8" x14ac:dyDescent="0.25">
      <c r="A36" s="406"/>
      <c r="B36" s="407"/>
      <c r="C36" s="50"/>
      <c r="D36" s="51" t="str">
        <f t="shared" si="1"/>
        <v>Saturday</v>
      </c>
      <c r="E36" s="54"/>
      <c r="F36" s="54"/>
      <c r="G36" s="54"/>
      <c r="H36" s="55"/>
    </row>
    <row r="37" spans="1:8" x14ac:dyDescent="0.25">
      <c r="A37" s="406"/>
      <c r="B37" s="407"/>
      <c r="C37" s="50"/>
      <c r="D37" s="51" t="str">
        <f t="shared" si="1"/>
        <v>Saturday</v>
      </c>
      <c r="E37" s="54"/>
      <c r="F37" s="54"/>
      <c r="G37" s="54"/>
      <c r="H37" s="55"/>
    </row>
    <row r="38" spans="1:8" x14ac:dyDescent="0.25">
      <c r="A38" s="406"/>
      <c r="B38" s="407"/>
      <c r="C38" s="50"/>
      <c r="D38" s="51" t="str">
        <f t="shared" si="1"/>
        <v>Saturday</v>
      </c>
      <c r="E38" s="54"/>
      <c r="F38" s="54"/>
      <c r="G38" s="54"/>
      <c r="H38" s="55"/>
    </row>
    <row r="39" spans="1:8" ht="16.5" thickBot="1" x14ac:dyDescent="0.3">
      <c r="A39" s="397"/>
      <c r="B39" s="278"/>
      <c r="C39" s="60"/>
      <c r="D39" s="61" t="str">
        <f t="shared" si="1"/>
        <v>Saturday</v>
      </c>
      <c r="E39" s="62"/>
      <c r="F39" s="62"/>
      <c r="G39" s="62"/>
      <c r="H39" s="63"/>
    </row>
    <row r="40" spans="1:8" x14ac:dyDescent="0.25">
      <c r="A40" s="398" t="s">
        <v>19</v>
      </c>
      <c r="B40" s="411" t="s">
        <v>90</v>
      </c>
      <c r="C40" s="398" t="s">
        <v>91</v>
      </c>
      <c r="D40" s="399"/>
      <c r="E40" s="400"/>
      <c r="F40" s="398" t="s">
        <v>92</v>
      </c>
      <c r="G40" s="399"/>
      <c r="H40" s="400"/>
    </row>
    <row r="41" spans="1:8" ht="17.25" thickBot="1" x14ac:dyDescent="0.35">
      <c r="A41" s="410"/>
      <c r="B41" s="412"/>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413"/>
      <c r="F73" s="414"/>
      <c r="G73" s="414"/>
      <c r="H73" s="415"/>
    </row>
    <row r="74" spans="1:8" x14ac:dyDescent="0.25">
      <c r="A74" s="65"/>
      <c r="C74" s="64"/>
      <c r="D74" s="64"/>
      <c r="E74" s="64"/>
      <c r="F74" s="64"/>
      <c r="G74" s="64"/>
      <c r="H74" s="66"/>
    </row>
    <row r="75" spans="1:8" ht="16.5" thickBot="1" x14ac:dyDescent="0.3">
      <c r="A75" s="416" t="s">
        <v>93</v>
      </c>
      <c r="B75" s="417"/>
      <c r="C75" s="67"/>
      <c r="D75" s="417" t="s">
        <v>95</v>
      </c>
      <c r="E75" s="417"/>
      <c r="F75" s="67"/>
      <c r="G75" s="417" t="s">
        <v>94</v>
      </c>
      <c r="H75" s="418"/>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3"/>
      <c r="B2" s="334"/>
      <c r="C2" s="334"/>
      <c r="D2" s="334"/>
      <c r="E2" s="334"/>
      <c r="F2" s="337"/>
      <c r="G2" s="337"/>
      <c r="H2" s="338"/>
    </row>
    <row r="3" spans="1:8" ht="33" customHeight="1" x14ac:dyDescent="0.3">
      <c r="A3" s="335" t="s">
        <v>114</v>
      </c>
      <c r="B3" s="336"/>
      <c r="C3" s="336"/>
      <c r="D3" s="336"/>
      <c r="E3" s="336"/>
      <c r="F3" s="339"/>
      <c r="G3" s="339"/>
      <c r="H3" s="340"/>
    </row>
    <row r="4" spans="1:8" ht="32.25" customHeight="1" x14ac:dyDescent="0.25">
      <c r="A4" s="341" t="s">
        <v>97</v>
      </c>
      <c r="B4" s="342"/>
      <c r="C4" s="342"/>
      <c r="D4" s="342"/>
      <c r="E4" s="342"/>
      <c r="F4" s="342"/>
      <c r="G4" s="342"/>
      <c r="H4" s="343"/>
    </row>
    <row r="5" spans="1:8" ht="32.25" customHeight="1" thickBot="1" x14ac:dyDescent="0.3">
      <c r="A5" s="344"/>
      <c r="B5" s="345"/>
      <c r="C5" s="345"/>
      <c r="D5" s="345"/>
      <c r="E5" s="345"/>
      <c r="F5" s="345"/>
      <c r="G5" s="345"/>
      <c r="H5" s="346"/>
    </row>
    <row r="6" spans="1:8" ht="20.25" customHeight="1" thickBot="1" x14ac:dyDescent="0.3">
      <c r="A6" s="285" t="s">
        <v>69</v>
      </c>
      <c r="B6" s="286"/>
      <c r="C6" s="40"/>
      <c r="D6" s="110" t="s">
        <v>59</v>
      </c>
      <c r="E6" s="41"/>
      <c r="F6" s="110" t="s">
        <v>60</v>
      </c>
      <c r="G6" s="287"/>
      <c r="H6" s="288"/>
    </row>
    <row r="7" spans="1:8" ht="18.75" customHeight="1" x14ac:dyDescent="0.25">
      <c r="A7" s="289" t="s">
        <v>70</v>
      </c>
      <c r="B7" s="290"/>
      <c r="C7" s="291"/>
      <c r="D7" s="292"/>
      <c r="E7" s="292"/>
      <c r="F7" s="292"/>
      <c r="G7" s="292"/>
      <c r="H7" s="293"/>
    </row>
    <row r="8" spans="1:8" ht="21.75" customHeight="1" thickBot="1" x14ac:dyDescent="0.3">
      <c r="A8" s="274" t="s">
        <v>71</v>
      </c>
      <c r="B8" s="275"/>
      <c r="C8" s="276"/>
      <c r="D8" s="277"/>
      <c r="E8" s="277"/>
      <c r="F8" s="277"/>
      <c r="G8" s="277"/>
      <c r="H8" s="278"/>
    </row>
    <row r="9" spans="1:8" ht="21" customHeight="1" thickBot="1" x14ac:dyDescent="0.3">
      <c r="A9" s="294" t="s">
        <v>11</v>
      </c>
      <c r="B9" s="295"/>
      <c r="C9" s="111" t="s">
        <v>12</v>
      </c>
      <c r="D9" s="42"/>
      <c r="E9" s="111" t="s">
        <v>13</v>
      </c>
      <c r="F9" s="43"/>
      <c r="G9" s="110" t="s">
        <v>61</v>
      </c>
      <c r="H9" s="43"/>
    </row>
    <row r="10" spans="1:8" ht="21" customHeight="1" x14ac:dyDescent="0.25">
      <c r="A10" s="274" t="s">
        <v>98</v>
      </c>
      <c r="B10" s="275"/>
      <c r="C10" s="279"/>
      <c r="D10" s="280"/>
      <c r="E10" s="281"/>
      <c r="F10" s="296"/>
      <c r="G10" s="297"/>
      <c r="H10" s="298"/>
    </row>
    <row r="11" spans="1:8" ht="21" customHeight="1" x14ac:dyDescent="0.25">
      <c r="A11" s="274" t="s">
        <v>99</v>
      </c>
      <c r="B11" s="275"/>
      <c r="C11" s="393"/>
      <c r="D11" s="394"/>
      <c r="E11" s="395"/>
      <c r="F11" s="393"/>
      <c r="G11" s="394"/>
      <c r="H11" s="395"/>
    </row>
    <row r="12" spans="1:8" ht="21" customHeight="1" x14ac:dyDescent="0.25">
      <c r="A12" s="274" t="s">
        <v>101</v>
      </c>
      <c r="B12" s="275"/>
      <c r="C12" s="396"/>
      <c r="D12" s="394"/>
      <c r="E12" s="395"/>
      <c r="F12" s="396"/>
      <c r="G12" s="394"/>
      <c r="H12" s="395"/>
    </row>
    <row r="13" spans="1:8" ht="20.25" customHeight="1" x14ac:dyDescent="0.25">
      <c r="A13" s="274" t="s">
        <v>100</v>
      </c>
      <c r="B13" s="275"/>
      <c r="C13" s="396"/>
      <c r="D13" s="394"/>
      <c r="E13" s="395"/>
      <c r="F13" s="396"/>
      <c r="G13" s="394"/>
      <c r="H13" s="395"/>
    </row>
    <row r="14" spans="1:8" ht="20.25" customHeight="1" thickBot="1" x14ac:dyDescent="0.3">
      <c r="A14" s="274" t="s">
        <v>102</v>
      </c>
      <c r="B14" s="275"/>
      <c r="C14" s="282"/>
      <c r="D14" s="283"/>
      <c r="E14" s="284"/>
      <c r="F14" s="282"/>
      <c r="G14" s="283"/>
      <c r="H14" s="284"/>
    </row>
    <row r="15" spans="1:8" ht="36" customHeight="1" thickBot="1" x14ac:dyDescent="0.3">
      <c r="A15" s="325" t="s">
        <v>109</v>
      </c>
      <c r="B15" s="326"/>
      <c r="C15" s="118" t="s">
        <v>103</v>
      </c>
      <c r="D15" s="113" t="s">
        <v>104</v>
      </c>
      <c r="E15" s="113" t="s">
        <v>105</v>
      </c>
      <c r="F15" s="113" t="s">
        <v>106</v>
      </c>
      <c r="G15" s="113" t="s">
        <v>107</v>
      </c>
      <c r="H15" s="114" t="s">
        <v>108</v>
      </c>
    </row>
    <row r="16" spans="1:8" ht="38.25" customHeight="1" x14ac:dyDescent="0.25">
      <c r="A16" s="419"/>
      <c r="B16" s="297"/>
      <c r="C16" s="52"/>
      <c r="D16" s="52"/>
      <c r="E16" s="52"/>
      <c r="F16" s="52"/>
      <c r="G16" s="52"/>
      <c r="H16" s="52"/>
    </row>
    <row r="17" spans="1:8" ht="38.25" customHeight="1" x14ac:dyDescent="0.25">
      <c r="A17" s="420"/>
      <c r="B17" s="394"/>
      <c r="C17" s="54"/>
      <c r="D17" s="54"/>
      <c r="E17" s="54"/>
      <c r="F17" s="54"/>
      <c r="G17" s="54"/>
      <c r="H17" s="54"/>
    </row>
    <row r="18" spans="1:8" ht="38.25" customHeight="1" x14ac:dyDescent="0.25">
      <c r="A18" s="420"/>
      <c r="B18" s="394"/>
      <c r="C18" s="54"/>
      <c r="D18" s="54"/>
      <c r="E18" s="54"/>
      <c r="F18" s="54"/>
      <c r="G18" s="54"/>
      <c r="H18" s="54"/>
    </row>
    <row r="19" spans="1:8" ht="38.25" customHeight="1" x14ac:dyDescent="0.25">
      <c r="A19" s="420"/>
      <c r="B19" s="394"/>
      <c r="C19" s="54"/>
      <c r="D19" s="54"/>
      <c r="E19" s="54"/>
      <c r="F19" s="54"/>
      <c r="G19" s="54"/>
      <c r="H19" s="54"/>
    </row>
    <row r="20" spans="1:8" ht="38.25" customHeight="1" x14ac:dyDescent="0.25">
      <c r="A20" s="420"/>
      <c r="B20" s="394"/>
      <c r="C20" s="54"/>
      <c r="D20" s="54"/>
      <c r="E20" s="54"/>
      <c r="F20" s="54"/>
      <c r="G20" s="54"/>
      <c r="H20" s="54"/>
    </row>
    <row r="21" spans="1:8" ht="38.25" customHeight="1" x14ac:dyDescent="0.25">
      <c r="A21" s="420"/>
      <c r="B21" s="394"/>
      <c r="C21" s="54"/>
      <c r="D21" s="54"/>
      <c r="E21" s="54"/>
      <c r="F21" s="54"/>
      <c r="G21" s="54"/>
      <c r="H21" s="54"/>
    </row>
    <row r="22" spans="1:8" ht="38.25" customHeight="1" x14ac:dyDescent="0.25">
      <c r="A22" s="420"/>
      <c r="B22" s="394"/>
      <c r="C22" s="54"/>
      <c r="D22" s="54"/>
      <c r="E22" s="54"/>
      <c r="F22" s="54"/>
      <c r="G22" s="54"/>
      <c r="H22" s="54"/>
    </row>
    <row r="23" spans="1:8" ht="38.25" customHeight="1" x14ac:dyDescent="0.25">
      <c r="A23" s="420"/>
      <c r="B23" s="394"/>
      <c r="C23" s="54"/>
      <c r="D23" s="54"/>
      <c r="E23" s="54"/>
      <c r="F23" s="54"/>
      <c r="G23" s="54"/>
      <c r="H23" s="54"/>
    </row>
    <row r="24" spans="1:8" ht="38.25" customHeight="1" x14ac:dyDescent="0.25">
      <c r="A24" s="420"/>
      <c r="B24" s="394"/>
      <c r="C24" s="54"/>
      <c r="D24" s="54"/>
      <c r="E24" s="54"/>
      <c r="F24" s="54"/>
      <c r="G24" s="54"/>
      <c r="H24" s="54"/>
    </row>
    <row r="25" spans="1:8" ht="38.25" customHeight="1" x14ac:dyDescent="0.25">
      <c r="A25" s="420"/>
      <c r="B25" s="394"/>
      <c r="C25" s="54"/>
      <c r="D25" s="54"/>
      <c r="E25" s="54"/>
      <c r="F25" s="54"/>
      <c r="G25" s="54"/>
      <c r="H25" s="54"/>
    </row>
    <row r="26" spans="1:8" ht="38.25" customHeight="1" x14ac:dyDescent="0.25">
      <c r="A26" s="420"/>
      <c r="B26" s="394"/>
      <c r="C26" s="54"/>
      <c r="D26" s="54"/>
      <c r="E26" s="54"/>
      <c r="F26" s="54"/>
      <c r="G26" s="54"/>
      <c r="H26" s="54"/>
    </row>
    <row r="27" spans="1:8" ht="38.25" customHeight="1" x14ac:dyDescent="0.25">
      <c r="A27" s="420"/>
      <c r="B27" s="394"/>
      <c r="C27" s="54"/>
      <c r="D27" s="54"/>
      <c r="E27" s="54"/>
      <c r="F27" s="54"/>
      <c r="G27" s="54"/>
      <c r="H27" s="54"/>
    </row>
    <row r="28" spans="1:8" ht="38.25" customHeight="1" x14ac:dyDescent="0.25">
      <c r="A28" s="420"/>
      <c r="B28" s="394"/>
      <c r="C28" s="54"/>
      <c r="D28" s="54"/>
      <c r="E28" s="54"/>
      <c r="F28" s="54"/>
      <c r="G28" s="54"/>
      <c r="H28" s="54"/>
    </row>
    <row r="29" spans="1:8" ht="38.25" customHeight="1" x14ac:dyDescent="0.25">
      <c r="A29" s="420"/>
      <c r="B29" s="394"/>
      <c r="C29" s="54"/>
      <c r="D29" s="54"/>
      <c r="E29" s="54"/>
      <c r="F29" s="54"/>
      <c r="G29" s="54"/>
      <c r="H29" s="54"/>
    </row>
    <row r="30" spans="1:8" ht="38.25" customHeight="1" x14ac:dyDescent="0.25">
      <c r="A30" s="420"/>
      <c r="B30" s="394"/>
      <c r="C30" s="54"/>
      <c r="D30" s="54"/>
      <c r="E30" s="54"/>
      <c r="F30" s="54"/>
      <c r="G30" s="54"/>
      <c r="H30" s="54"/>
    </row>
    <row r="31" spans="1:8" ht="38.25" customHeight="1" x14ac:dyDescent="0.25">
      <c r="A31" s="420"/>
      <c r="B31" s="394"/>
      <c r="C31" s="54"/>
      <c r="D31" s="54"/>
      <c r="E31" s="54"/>
      <c r="F31" s="54"/>
      <c r="G31" s="54"/>
      <c r="H31" s="54"/>
    </row>
    <row r="32" spans="1:8" ht="38.25" customHeight="1" x14ac:dyDescent="0.25">
      <c r="A32" s="420"/>
      <c r="B32" s="394"/>
      <c r="C32" s="54"/>
      <c r="D32" s="54"/>
      <c r="E32" s="54"/>
      <c r="F32" s="54"/>
      <c r="G32" s="54"/>
      <c r="H32" s="54"/>
    </row>
    <row r="33" spans="1:8" ht="38.25" customHeight="1" x14ac:dyDescent="0.25">
      <c r="A33" s="420"/>
      <c r="B33" s="394"/>
      <c r="C33" s="54"/>
      <c r="D33" s="54"/>
      <c r="E33" s="54"/>
      <c r="F33" s="54"/>
      <c r="G33" s="54"/>
      <c r="H33" s="54"/>
    </row>
    <row r="34" spans="1:8" ht="38.25" customHeight="1" x14ac:dyDescent="0.25">
      <c r="A34" s="420"/>
      <c r="B34" s="394"/>
      <c r="C34" s="54"/>
      <c r="D34" s="54"/>
      <c r="E34" s="54"/>
      <c r="F34" s="54"/>
      <c r="G34" s="54"/>
      <c r="H34" s="54"/>
    </row>
    <row r="35" spans="1:8" x14ac:dyDescent="0.25">
      <c r="A35" s="408"/>
      <c r="B35" s="409"/>
      <c r="C35" s="129"/>
      <c r="D35" s="81"/>
      <c r="E35" s="54"/>
      <c r="F35" s="54"/>
      <c r="G35" s="54"/>
      <c r="H35" s="55"/>
    </row>
    <row r="36" spans="1:8" x14ac:dyDescent="0.25">
      <c r="A36" s="408"/>
      <c r="B36" s="409"/>
      <c r="C36" s="129"/>
      <c r="D36" s="81"/>
      <c r="E36" s="54"/>
      <c r="F36" s="54"/>
      <c r="G36" s="54"/>
      <c r="H36" s="55"/>
    </row>
    <row r="37" spans="1:8" x14ac:dyDescent="0.25">
      <c r="A37" s="408"/>
      <c r="B37" s="409"/>
      <c r="C37" s="129"/>
      <c r="D37" s="81"/>
      <c r="E37" s="54"/>
      <c r="F37" s="54"/>
      <c r="G37" s="54"/>
      <c r="H37" s="55"/>
    </row>
    <row r="38" spans="1:8" x14ac:dyDescent="0.25">
      <c r="A38" s="408"/>
      <c r="B38" s="409"/>
      <c r="C38" s="129"/>
      <c r="D38" s="81"/>
      <c r="E38" s="54"/>
      <c r="F38" s="54"/>
      <c r="G38" s="54"/>
      <c r="H38" s="55"/>
    </row>
    <row r="39" spans="1:8" x14ac:dyDescent="0.25">
      <c r="A39" s="406"/>
      <c r="B39" s="407"/>
      <c r="C39" s="129"/>
      <c r="D39" s="81"/>
      <c r="E39" s="54"/>
      <c r="F39" s="54"/>
      <c r="G39" s="54"/>
      <c r="H39" s="55"/>
    </row>
    <row r="40" spans="1:8" x14ac:dyDescent="0.25">
      <c r="A40" s="406"/>
      <c r="B40" s="407"/>
      <c r="C40" s="129"/>
      <c r="D40" s="81"/>
      <c r="E40" s="54"/>
      <c r="F40" s="54"/>
      <c r="G40" s="54"/>
      <c r="H40" s="55"/>
    </row>
    <row r="41" spans="1:8" x14ac:dyDescent="0.25">
      <c r="A41" s="406"/>
      <c r="B41" s="407"/>
      <c r="C41" s="129"/>
      <c r="D41" s="81"/>
      <c r="E41" s="54"/>
      <c r="F41" s="54"/>
      <c r="G41" s="54"/>
      <c r="H41" s="55"/>
    </row>
    <row r="42" spans="1:8" x14ac:dyDescent="0.25">
      <c r="A42" s="406"/>
      <c r="B42" s="407"/>
      <c r="C42" s="129"/>
      <c r="D42" s="81"/>
      <c r="E42" s="54"/>
      <c r="F42" s="54"/>
      <c r="G42" s="54"/>
      <c r="H42" s="55"/>
    </row>
    <row r="43" spans="1:8" x14ac:dyDescent="0.25">
      <c r="A43" s="406"/>
      <c r="B43" s="407"/>
      <c r="C43" s="129"/>
      <c r="D43" s="81"/>
      <c r="E43" s="54"/>
      <c r="F43" s="54"/>
      <c r="G43" s="54"/>
      <c r="H43" s="55"/>
    </row>
    <row r="44" spans="1:8" x14ac:dyDescent="0.25">
      <c r="A44" s="406"/>
      <c r="B44" s="407"/>
      <c r="C44" s="129"/>
      <c r="D44" s="81"/>
      <c r="E44" s="54"/>
      <c r="F44" s="54"/>
      <c r="G44" s="54"/>
      <c r="H44" s="55"/>
    </row>
    <row r="45" spans="1:8" x14ac:dyDescent="0.25">
      <c r="A45" s="406"/>
      <c r="B45" s="407"/>
      <c r="C45" s="129"/>
      <c r="D45" s="81"/>
      <c r="E45" s="54"/>
      <c r="F45" s="54"/>
      <c r="G45" s="54"/>
      <c r="H45" s="55"/>
    </row>
    <row r="46" spans="1:8" x14ac:dyDescent="0.25">
      <c r="A46" s="406"/>
      <c r="B46" s="407"/>
      <c r="C46" s="129"/>
      <c r="D46" s="81"/>
      <c r="E46" s="54"/>
      <c r="F46" s="54"/>
      <c r="G46" s="54"/>
      <c r="H46" s="55"/>
    </row>
    <row r="47" spans="1:8" x14ac:dyDescent="0.25">
      <c r="A47" s="406"/>
      <c r="B47" s="407"/>
      <c r="C47" s="129"/>
      <c r="D47" s="81"/>
      <c r="E47" s="54"/>
      <c r="F47" s="54"/>
      <c r="G47" s="54"/>
      <c r="H47" s="55"/>
    </row>
    <row r="48" spans="1:8" x14ac:dyDescent="0.25">
      <c r="A48" s="406"/>
      <c r="B48" s="407"/>
      <c r="C48" s="129"/>
      <c r="D48" s="81"/>
      <c r="E48" s="54"/>
      <c r="F48" s="54"/>
      <c r="G48" s="54"/>
      <c r="H48" s="55"/>
    </row>
    <row r="49" spans="1:8" x14ac:dyDescent="0.25">
      <c r="A49" s="406"/>
      <c r="B49" s="407"/>
      <c r="C49" s="129"/>
      <c r="D49" s="81"/>
      <c r="E49" s="54"/>
      <c r="F49" s="54"/>
      <c r="G49" s="54"/>
      <c r="H49" s="55"/>
    </row>
    <row r="50" spans="1:8" x14ac:dyDescent="0.25">
      <c r="A50" s="406"/>
      <c r="B50" s="407"/>
      <c r="C50" s="129"/>
      <c r="D50" s="81"/>
      <c r="E50" s="54"/>
      <c r="F50" s="54"/>
      <c r="G50" s="54"/>
      <c r="H50" s="55"/>
    </row>
    <row r="51" spans="1:8" x14ac:dyDescent="0.25">
      <c r="A51" s="406"/>
      <c r="B51" s="407"/>
      <c r="C51" s="129"/>
      <c r="D51" s="81"/>
      <c r="E51" s="54"/>
      <c r="F51" s="54"/>
      <c r="G51" s="54"/>
      <c r="H51" s="55"/>
    </row>
    <row r="52" spans="1:8" ht="16.5" thickBot="1" x14ac:dyDescent="0.3">
      <c r="A52" s="329"/>
      <c r="B52" s="330"/>
      <c r="C52" s="130"/>
      <c r="D52" s="131"/>
      <c r="E52" s="58"/>
      <c r="F52" s="58"/>
      <c r="G52" s="58"/>
      <c r="H52" s="59"/>
    </row>
    <row r="53" spans="1:8" x14ac:dyDescent="0.25">
      <c r="A53" s="421" t="s">
        <v>85</v>
      </c>
      <c r="B53" s="422"/>
      <c r="C53" s="425" t="s">
        <v>86</v>
      </c>
      <c r="D53" s="426"/>
      <c r="E53" s="426"/>
      <c r="F53" s="426"/>
      <c r="G53" s="426"/>
      <c r="H53" s="427"/>
    </row>
    <row r="54" spans="1:8" ht="16.5" thickBot="1" x14ac:dyDescent="0.3">
      <c r="A54" s="423"/>
      <c r="B54" s="424"/>
      <c r="C54" s="430"/>
      <c r="D54" s="430"/>
      <c r="E54" s="430"/>
      <c r="F54" s="430"/>
      <c r="G54" s="430"/>
      <c r="H54" s="431"/>
    </row>
    <row r="55" spans="1:8" x14ac:dyDescent="0.25">
      <c r="A55" s="421" t="s">
        <v>57</v>
      </c>
      <c r="B55" s="422"/>
      <c r="C55" s="425" t="s">
        <v>87</v>
      </c>
      <c r="D55" s="426"/>
      <c r="E55" s="426"/>
      <c r="F55" s="426"/>
      <c r="G55" s="426"/>
      <c r="H55" s="427"/>
    </row>
    <row r="56" spans="1:8" ht="16.5" thickBot="1" x14ac:dyDescent="0.3">
      <c r="A56" s="423"/>
      <c r="B56" s="424"/>
      <c r="C56" s="430"/>
      <c r="D56" s="430"/>
      <c r="E56" s="430"/>
      <c r="F56" s="430"/>
      <c r="G56" s="430"/>
      <c r="H56" s="431"/>
    </row>
    <row r="57" spans="1:8" x14ac:dyDescent="0.25">
      <c r="A57" s="421" t="s">
        <v>88</v>
      </c>
      <c r="B57" s="422"/>
      <c r="C57" s="432" t="s">
        <v>111</v>
      </c>
      <c r="D57" s="433"/>
      <c r="E57" s="433"/>
      <c r="F57" s="433"/>
      <c r="G57" s="433"/>
      <c r="H57" s="434"/>
    </row>
    <row r="58" spans="1:8" ht="16.5" thickBot="1" x14ac:dyDescent="0.3">
      <c r="A58" s="423"/>
      <c r="B58" s="424"/>
      <c r="C58" s="435"/>
      <c r="D58" s="435"/>
      <c r="E58" s="435"/>
      <c r="F58" s="435"/>
      <c r="G58" s="435"/>
      <c r="H58" s="436"/>
    </row>
    <row r="59" spans="1:8" x14ac:dyDescent="0.25">
      <c r="A59" s="421" t="s">
        <v>96</v>
      </c>
      <c r="B59" s="422"/>
      <c r="C59" s="425" t="s">
        <v>89</v>
      </c>
      <c r="D59" s="426"/>
      <c r="E59" s="426"/>
      <c r="F59" s="426"/>
      <c r="G59" s="426"/>
      <c r="H59" s="427"/>
    </row>
    <row r="60" spans="1:8" ht="16.5" thickBot="1" x14ac:dyDescent="0.3">
      <c r="A60" s="423"/>
      <c r="B60" s="424"/>
      <c r="C60" s="428"/>
      <c r="D60" s="428"/>
      <c r="E60" s="428"/>
      <c r="F60" s="428"/>
      <c r="G60" s="428"/>
      <c r="H60" s="429"/>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2024-06-26T05:03:11Z</dcterms:modified>
</cp:coreProperties>
</file>